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wendy_haider_killeenisd_org/Documents/Data 22-23/"/>
    </mc:Choice>
  </mc:AlternateContent>
  <xr:revisionPtr revIDLastSave="0" documentId="8_{8EF0929D-35CD-424F-BE03-992FE01317B5}" xr6:coauthVersionLast="47" xr6:coauthVersionMax="47" xr10:uidLastSave="{00000000-0000-0000-0000-000000000000}"/>
  <bookViews>
    <workbookView xWindow="-110" yWindow="-110" windowWidth="19420" windowHeight="10420" firstSheet="1" activeTab="1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E11" i="2"/>
  <c r="E12" i="2" s="1"/>
  <c r="E13" i="2" s="1"/>
  <c r="E14" i="2" s="1"/>
  <c r="E15" i="2" s="1"/>
  <c r="E16" i="2" s="1"/>
  <c r="E17" i="2" s="1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G23" i="2"/>
  <c r="N23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<sst xmlns="http://schemas.openxmlformats.org/spreadsheetml/2006/main" count="366" uniqueCount="35">
  <si>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</si>
  <si>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55% to 56%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</si>
  <si>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</si>
  <si>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</si>
  <si>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</si>
  <si>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</si>
  <si>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</si>
  <si>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</si>
  <si>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</si>
  <si>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</si>
  <si>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</si>
  <si>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</si>
  <si>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</si>
  <si>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</si>
  <si>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</si>
  <si>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</si>
  <si>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</si>
  <si>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</si>
  <si>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</si>
  <si>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</si>
  <si>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</si>
  <si>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</si>
  <si>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</si>
  <si>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</si>
  <si>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35% to 42% by June 2023.</t>
  </si>
  <si>
    <t>Elementary, 4th Grade Language Arts Board Outcome Goal</t>
  </si>
  <si>
    <t>The percentage of 4th grade students that score "Meets Grade Level" or above on STAAR Reading will increase from 54% to 55% by June 2023.</t>
  </si>
  <si>
    <t>Elementary, 4th Grade Math Board Outcome Goal</t>
  </si>
  <si>
    <t>The percentage of 4th grade students that score "Meets Grade Level" or above on STAAR Math will increase from 44% to 46% by June 2023.</t>
  </si>
  <si>
    <t>Elementary, 5th Grade Language Arts Board Outcome Goal</t>
  </si>
  <si>
    <t>The percentage of 5th grade students that score "Meets Grade Level" or above on STAAR Reading will increase from 51% to 57% by June 2023.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</si>
  <si>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</si>
  <si>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</si>
  <si>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</si>
  <si>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24%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</si>
</sst>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zoomScaleNormal="100" workbookViewId="0">
      <selection activeCell="A2" sqref="A2:N2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>
        <v>0.51</v>
      </c>
      <c r="E5" s="8">
        <v>0.55000000000000004</v>
      </c>
      <c r="F5" s="9">
        <v>0.52</v>
      </c>
      <c r="G5" s="26">
        <f>IF(((60%-E5)/8)*1+E5&gt;F5,((60%-E5)/8)*1+E5,F5)</f>
        <v>0.55625000000000002</v>
      </c>
      <c r="H5" s="7">
        <f>((60%-G5)/8)*2+G5</f>
        <v>0.56718749999999996</v>
      </c>
      <c r="I5" s="7">
        <f>((60%-G5)/8)*3+G5</f>
        <v>0.57265624999999998</v>
      </c>
      <c r="J5" s="7">
        <f>((60%-G5)/8)*4+G5</f>
        <v>0.578125</v>
      </c>
      <c r="K5" s="7">
        <f>((60%-G5)/8)*5+G5</f>
        <v>0.58359375000000002</v>
      </c>
      <c r="L5" s="7">
        <f>((60%-G5)/8)*6+G5</f>
        <v>0.58906250000000004</v>
      </c>
      <c r="M5" s="7">
        <f>((60%-G5)/8)*7+G5</f>
        <v>0.59453124999999996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0.45</v>
      </c>
      <c r="C10" s="14">
        <v>0.49</v>
      </c>
      <c r="D10" s="14">
        <v>0.51</v>
      </c>
      <c r="E10" s="14"/>
      <c r="F10" s="14">
        <v>0.51</v>
      </c>
      <c r="G10" s="14"/>
      <c r="H10" s="14">
        <v>0.64</v>
      </c>
      <c r="I10" s="14">
        <v>7.0000000000000007E-2</v>
      </c>
      <c r="J10" s="14" t="s">
        <v>19</v>
      </c>
      <c r="K10" s="14">
        <v>0.42</v>
      </c>
      <c r="L10" s="14">
        <v>0.22</v>
      </c>
      <c r="M10" s="14" t="s">
        <v>19</v>
      </c>
      <c r="N10" s="14" t="s">
        <v>19</v>
      </c>
    </row>
    <row r="11" spans="1:14" s="2" customFormat="1" ht="15" thickBot="1">
      <c r="A11" s="13" t="s">
        <v>22</v>
      </c>
      <c r="B11" s="8">
        <v>0.33</v>
      </c>
      <c r="C11" s="8">
        <v>0.57999999999999996</v>
      </c>
      <c r="D11" s="8">
        <v>0.67</v>
      </c>
      <c r="E11" s="8"/>
      <c r="F11" s="8">
        <v>1</v>
      </c>
      <c r="G11" s="8">
        <v>0.5</v>
      </c>
      <c r="H11" s="8">
        <v>0.56999999999999995</v>
      </c>
      <c r="I11" s="8">
        <v>0.24</v>
      </c>
      <c r="J11" s="8" t="s">
        <v>19</v>
      </c>
      <c r="K11" s="8">
        <v>0.44</v>
      </c>
      <c r="L11" s="8">
        <v>0.4</v>
      </c>
      <c r="M11" s="8" t="s">
        <v>19</v>
      </c>
      <c r="N11" s="8" t="s">
        <v>19</v>
      </c>
    </row>
    <row r="12" spans="1:14" s="2" customFormat="1" ht="15.6" thickTop="1" thickBot="1">
      <c r="A12" s="34">
        <v>2023</v>
      </c>
      <c r="B12" s="35">
        <f t="shared" ref="B12:I12" si="0">IF(((60%-B11)/8)*1+B11&gt;B9,((60%-B11)/8)*1+B11,B9)</f>
        <v>0.38</v>
      </c>
      <c r="C12" s="35">
        <f t="shared" si="0"/>
        <v>0.58250000000000002</v>
      </c>
      <c r="D12" s="35">
        <f t="shared" si="0"/>
        <v>0.66125</v>
      </c>
      <c r="E12" s="35">
        <f t="shared" si="0"/>
        <v>0.52</v>
      </c>
      <c r="F12" s="35">
        <f t="shared" si="0"/>
        <v>0.95</v>
      </c>
      <c r="G12" s="35">
        <f t="shared" si="0"/>
        <v>0.51249999999999996</v>
      </c>
      <c r="H12" s="35">
        <f t="shared" si="0"/>
        <v>0.59</v>
      </c>
      <c r="I12" s="35">
        <f t="shared" si="0"/>
        <v>0.28499999999999998</v>
      </c>
      <c r="J12" s="35" t="s">
        <v>19</v>
      </c>
      <c r="K12" s="35">
        <f>IF(((60%-K11)/8)*1+K11&gt;K9,((60%-K11)/8)*1+K11,K9)</f>
        <v>0.46</v>
      </c>
      <c r="L12" s="35">
        <f>IF(((60%-L11)/8)*1+L11&gt;L9,((60%-L11)/8)*1+L11,L9)</f>
        <v>0.44</v>
      </c>
      <c r="M12" s="35" t="s">
        <v>19</v>
      </c>
      <c r="N12" s="36" t="s">
        <v>19</v>
      </c>
    </row>
    <row r="13" spans="1:14" s="2" customFormat="1" ht="15" thickTop="1">
      <c r="A13" s="32">
        <v>2024</v>
      </c>
      <c r="B13" s="33">
        <f>IF(B12&lt;58%,B12+((60%-B12)/7),IF(B12&lt;70%,B12+2%,B12+1%))</f>
        <v>0.41142857142857142</v>
      </c>
      <c r="C13" s="33">
        <f t="shared" ref="C13:E13" si="1">IF(C12&lt;58%,C12+((60%-C12)/7),IF(C12&lt;70%,C12+2%,C12+1%))</f>
        <v>0.60250000000000004</v>
      </c>
      <c r="D13" s="33">
        <f t="shared" si="1"/>
        <v>0.68125000000000002</v>
      </c>
      <c r="E13" s="33">
        <f t="shared" si="1"/>
        <v>0.53142857142857147</v>
      </c>
      <c r="F13" s="33">
        <f>IF(F12&lt;58%,F12+((60%-F12)/7),IF(F12&lt;70%,F12+2%,F12+1%))</f>
        <v>0.96</v>
      </c>
      <c r="G13" s="33">
        <f t="shared" ref="G13:I13" si="2">IF(G12&lt;58%,G12+((60%-G12)/7),IF(G12&lt;70%,G12+2%,G12+1%))</f>
        <v>0.52499999999999991</v>
      </c>
      <c r="H13" s="33">
        <f t="shared" si="2"/>
        <v>0.61</v>
      </c>
      <c r="I13" s="33">
        <f t="shared" si="2"/>
        <v>0.32999999999999996</v>
      </c>
      <c r="J13" s="33" t="s">
        <v>19</v>
      </c>
      <c r="K13" s="33">
        <f t="shared" ref="K13:L13" si="3">IF(K12&lt;58%,K12+((60%-K12)/7),IF(K12&lt;70%,K12+2%,K12+1%))</f>
        <v>0.48000000000000004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IF(B13&lt;58%,B13+((60%-B13)/6),IF(B13&lt;70%,B13+2%,B13+1%))</f>
        <v>0.44285714285714284</v>
      </c>
      <c r="C14" s="17">
        <f t="shared" ref="C14:E14" si="4">IF(C13&lt;58%,C13+((60%-C13)/6),IF(C13&lt;70%,C13+2%,C13+1%))</f>
        <v>0.62250000000000005</v>
      </c>
      <c r="D14" s="17">
        <f t="shared" si="4"/>
        <v>0.70125000000000004</v>
      </c>
      <c r="E14" s="17">
        <f t="shared" si="4"/>
        <v>0.54285714285714293</v>
      </c>
      <c r="F14" s="17">
        <f>IF(F13&lt;58%,F13+((60%-F13)/6),IF(F13&lt;70%,F13+2%,F13+1%))</f>
        <v>0.97</v>
      </c>
      <c r="G14" s="17">
        <f t="shared" ref="G14:I14" si="5">IF(G13&lt;58%,G13+((60%-G13)/6),IF(G13&lt;70%,G13+2%,G13+1%))</f>
        <v>0.53749999999999987</v>
      </c>
      <c r="H14" s="17">
        <f t="shared" si="5"/>
        <v>0.63</v>
      </c>
      <c r="I14" s="17">
        <f t="shared" si="5"/>
        <v>0.37499999999999994</v>
      </c>
      <c r="J14" s="17" t="s">
        <v>19</v>
      </c>
      <c r="K14" s="17">
        <f t="shared" ref="K14:L14" si="6">IF(K13&lt;58%,K13+((60%-K13)/6),IF(K13&lt;70%,K13+2%,K13+1%))</f>
        <v>0.5</v>
      </c>
      <c r="L14" s="17">
        <f t="shared" si="6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IF(B14&lt;58%,B14+((60%-B14)/5),IF(B14&lt;70%,B14+2%,B14+1%))</f>
        <v>0.47428571428571425</v>
      </c>
      <c r="C15" s="14">
        <f t="shared" ref="C15:E15" si="7">IF(C14&lt;58%,C14+((60%-C14)/5),IF(C14&lt;70%,C14+2%,C14+1%))</f>
        <v>0.64250000000000007</v>
      </c>
      <c r="D15" s="14">
        <f t="shared" si="7"/>
        <v>0.71125000000000005</v>
      </c>
      <c r="E15" s="14">
        <f t="shared" si="7"/>
        <v>0.55428571428571438</v>
      </c>
      <c r="F15" s="14">
        <f>IF(F14&lt;58%,F14+((60%-F14)/5),IF(F14&lt;70%,F14+2%,F14+1%))</f>
        <v>0.98</v>
      </c>
      <c r="G15" s="14">
        <f t="shared" ref="G15:I15" si="8">IF(G14&lt;58%,G14+((60%-G14)/5),IF(G14&lt;70%,G14+2%,G14+1%))</f>
        <v>0.54999999999999993</v>
      </c>
      <c r="H15" s="14">
        <f t="shared" si="8"/>
        <v>0.65</v>
      </c>
      <c r="I15" s="14">
        <f t="shared" si="8"/>
        <v>0.41999999999999993</v>
      </c>
      <c r="J15" s="14" t="s">
        <v>19</v>
      </c>
      <c r="K15" s="14">
        <f t="shared" ref="K15:L15" si="9">IF(K14&lt;58%,K14+((60%-K14)/5),IF(K14&lt;70%,K14+2%,K14+1%))</f>
        <v>0.52</v>
      </c>
      <c r="L15" s="14">
        <f t="shared" si="9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 t="shared" ref="B16:E16" si="10">IF(B15&lt;58%,B15+((60%-B15)/4),IF(B15&lt;70%,B15+2%,B15+1%))</f>
        <v>0.50571428571428567</v>
      </c>
      <c r="C16" s="17">
        <f t="shared" si="10"/>
        <v>0.66250000000000009</v>
      </c>
      <c r="D16" s="17">
        <f t="shared" si="10"/>
        <v>0.72125000000000006</v>
      </c>
      <c r="E16" s="17">
        <f t="shared" si="10"/>
        <v>0.56571428571428584</v>
      </c>
      <c r="F16" s="17">
        <f>IF(F15&lt;58%,F15+((60%-F15)/4),IF(F15&lt;70%,F15+2%,F15+1%))</f>
        <v>0.99</v>
      </c>
      <c r="G16" s="17">
        <f t="shared" ref="G16:I16" si="11">IF(G15&lt;58%,G15+((60%-G15)/4),IF(G15&lt;70%,G15+2%,G15+1%))</f>
        <v>0.5625</v>
      </c>
      <c r="H16" s="17">
        <f t="shared" si="11"/>
        <v>0.67</v>
      </c>
      <c r="I16" s="17">
        <f t="shared" si="11"/>
        <v>0.46499999999999997</v>
      </c>
      <c r="J16" s="17" t="s">
        <v>19</v>
      </c>
      <c r="K16" s="17">
        <f t="shared" ref="K16:L16" si="12">IF(K15&lt;58%,K15+((60%-K15)/4),IF(K15&lt;70%,K15+2%,K15+1%))</f>
        <v>0.54</v>
      </c>
      <c r="L16" s="17">
        <f t="shared" si="12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E17" si="13">IF(B16&lt;58%,B16+((60%-B16)/3),IF(B16&lt;70%,B16+2%,B16+1%))</f>
        <v>0.53714285714285714</v>
      </c>
      <c r="C17" s="14">
        <f t="shared" si="13"/>
        <v>0.68250000000000011</v>
      </c>
      <c r="D17" s="14">
        <f t="shared" si="13"/>
        <v>0.73125000000000007</v>
      </c>
      <c r="E17" s="14">
        <f t="shared" si="13"/>
        <v>0.57714285714285718</v>
      </c>
      <c r="F17" s="14">
        <f>IF(F16&lt;58%,F16+((60%-F16)/3),IF(F16&lt;70%,F16+2%,F16+1%))</f>
        <v>1</v>
      </c>
      <c r="G17" s="14">
        <f t="shared" ref="G17:I17" si="14">IF(G16&lt;58%,G16+((60%-G16)/3),IF(G16&lt;70%,G16+2%,G16+1%))</f>
        <v>0.57499999999999996</v>
      </c>
      <c r="H17" s="14">
        <f t="shared" si="14"/>
        <v>0.69000000000000006</v>
      </c>
      <c r="I17" s="14">
        <f t="shared" si="14"/>
        <v>0.51</v>
      </c>
      <c r="J17" s="14" t="s">
        <v>19</v>
      </c>
      <c r="K17" s="14">
        <f t="shared" ref="K17:L17" si="15">IF(K16&lt;58%,K16+((60%-K16)/3),IF(K16&lt;70%,K16+2%,K16+1%))</f>
        <v>0.56000000000000005</v>
      </c>
      <c r="L17" s="14">
        <f t="shared" si="15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E18" si="16">IF(B17&lt;58%,B17+((60%-B17)/2),IF(B17&lt;70%,B17+2%,B17+1%))</f>
        <v>0.56857142857142851</v>
      </c>
      <c r="C18" s="17">
        <f t="shared" si="16"/>
        <v>0.70250000000000012</v>
      </c>
      <c r="D18" s="17">
        <f t="shared" si="16"/>
        <v>0.74125000000000008</v>
      </c>
      <c r="E18" s="17">
        <f t="shared" si="16"/>
        <v>0.58857142857142852</v>
      </c>
      <c r="F18" s="17">
        <f>IF(F17&lt;58%,F17+((60%-F17)/2),IF(F17&lt;70%,F17+2%,F17+1%))</f>
        <v>1.01</v>
      </c>
      <c r="G18" s="17">
        <f t="shared" ref="G18:I18" si="17">IF(G17&lt;58%,G17+((60%-G17)/2),IF(G17&lt;70%,G17+2%,G17+1%))</f>
        <v>0.58749999999999991</v>
      </c>
      <c r="H18" s="17">
        <f t="shared" si="17"/>
        <v>0.71000000000000008</v>
      </c>
      <c r="I18" s="17">
        <f t="shared" si="17"/>
        <v>0.55499999999999994</v>
      </c>
      <c r="J18" s="17" t="s">
        <v>19</v>
      </c>
      <c r="K18" s="17">
        <f t="shared" ref="K18:L18" si="18">IF(K17&lt;58%,K17+((60%-K17)/2),IF(K17&lt;70%,K17+2%,K17+1%))</f>
        <v>0.58000000000000007</v>
      </c>
      <c r="L18" s="17">
        <f t="shared" si="18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E19" si="19">IF(B18&lt;58%,B18+((60%-B18)),IF(B18&lt;70%,B18+2%,B18+1%))</f>
        <v>0.6</v>
      </c>
      <c r="C19" s="14">
        <f t="shared" si="19"/>
        <v>0.71250000000000013</v>
      </c>
      <c r="D19" s="14">
        <f t="shared" si="19"/>
        <v>0.75125000000000008</v>
      </c>
      <c r="E19" s="14">
        <f t="shared" si="19"/>
        <v>0.60857142857142854</v>
      </c>
      <c r="F19" s="14">
        <f>IF(F18&lt;58%,F18+((60%-F18)),IF(F18&lt;70%,F18+2%,F18+1%))</f>
        <v>1.02</v>
      </c>
      <c r="G19" s="14">
        <f t="shared" ref="G19:I19" si="20">IF(G18&lt;58%,G18+((60%-G18)),IF(G18&lt;70%,G18+2%,G18+1%))</f>
        <v>0.60749999999999993</v>
      </c>
      <c r="H19" s="14">
        <f t="shared" si="20"/>
        <v>0.72000000000000008</v>
      </c>
      <c r="I19" s="14">
        <f t="shared" si="20"/>
        <v>0.6</v>
      </c>
      <c r="J19" s="14" t="s">
        <v>19</v>
      </c>
      <c r="K19" s="14">
        <f t="shared" ref="K19:L19" si="21">IF(K18&lt;58%,K18+((60%-K18)),IF(K18&lt;70%,K18+2%,K18+1%))</f>
        <v>0.60000000000000009</v>
      </c>
      <c r="L19" s="14">
        <f t="shared" si="21"/>
        <v>0.6</v>
      </c>
      <c r="M19" s="14" t="s">
        <v>19</v>
      </c>
      <c r="N19" s="14" t="s">
        <v>19</v>
      </c>
    </row>
    <row r="21" spans="1:14" ht="15.6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6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6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0.33</v>
      </c>
      <c r="E25" s="8">
        <v>0.35</v>
      </c>
      <c r="F25" s="9">
        <v>0.42</v>
      </c>
      <c r="G25" s="28">
        <f>IF(((60%-E25)/8)*1+E25&gt;F25,((60%-E25)/8)*1+E25,F25)</f>
        <v>0.42</v>
      </c>
      <c r="H25" s="23">
        <f>((60%-G25)/8)*2+G25</f>
        <v>0.46499999999999997</v>
      </c>
      <c r="I25" s="23">
        <f>((60%-G25)/8)*3+G25</f>
        <v>0.48749999999999999</v>
      </c>
      <c r="J25" s="23">
        <f>((60%-G25)/8)*4+G25</f>
        <v>0.51</v>
      </c>
      <c r="K25" s="23">
        <f>((60%-G25)/8)*5+G25</f>
        <v>0.53249999999999997</v>
      </c>
      <c r="L25" s="23">
        <f>((60%-G25)/8)*6+G25</f>
        <v>0.55499999999999994</v>
      </c>
      <c r="M25" s="23">
        <f>((60%-G25)/8)*7+G25</f>
        <v>0.57750000000000001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9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0.18</v>
      </c>
      <c r="C30" s="23">
        <v>0.26</v>
      </c>
      <c r="D30" s="23">
        <v>0.51</v>
      </c>
      <c r="E30" s="23"/>
      <c r="F30" s="23">
        <v>7.0000000000000007E-2</v>
      </c>
      <c r="G30" s="23"/>
      <c r="H30" s="23">
        <v>0.39</v>
      </c>
      <c r="I30" s="23">
        <v>7.0000000000000007E-2</v>
      </c>
      <c r="J30" s="23" t="s">
        <v>19</v>
      </c>
      <c r="K30" s="23">
        <v>0.19</v>
      </c>
      <c r="L30" s="23">
        <v>7.0000000000000007E-2</v>
      </c>
      <c r="M30" s="23" t="s">
        <v>19</v>
      </c>
      <c r="N30" s="23" t="s">
        <v>19</v>
      </c>
    </row>
    <row r="31" spans="1:14" ht="15" thickBot="1">
      <c r="A31" s="13" t="s">
        <v>22</v>
      </c>
      <c r="B31" s="8">
        <v>0.04</v>
      </c>
      <c r="C31" s="8">
        <v>0.33</v>
      </c>
      <c r="D31" s="8">
        <v>0.52</v>
      </c>
      <c r="E31" s="8"/>
      <c r="F31" s="8"/>
      <c r="G31" s="8"/>
      <c r="H31" s="8">
        <v>0.5</v>
      </c>
      <c r="I31" s="8">
        <v>0.14000000000000001</v>
      </c>
      <c r="J31" s="8" t="s">
        <v>19</v>
      </c>
      <c r="K31" s="8">
        <v>0.25</v>
      </c>
      <c r="L31" s="8">
        <v>0</v>
      </c>
      <c r="M31" s="8" t="s">
        <v>19</v>
      </c>
      <c r="N31" s="8" t="s">
        <v>19</v>
      </c>
    </row>
    <row r="32" spans="1:14" ht="15.6" thickTop="1" thickBot="1">
      <c r="A32" s="34">
        <v>2023</v>
      </c>
      <c r="B32" s="35">
        <f t="shared" ref="B32:I32" si="22">IF(((60%-B31)/8)*1+B31&gt;B29,((60%-B31)/8)*1+B31,B29)</f>
        <v>0.25</v>
      </c>
      <c r="C32" s="35">
        <f t="shared" si="22"/>
        <v>0.36375000000000002</v>
      </c>
      <c r="D32" s="35">
        <f t="shared" si="22"/>
        <v>0.55000000000000004</v>
      </c>
      <c r="E32" s="35">
        <f t="shared" si="22"/>
        <v>0.41</v>
      </c>
      <c r="F32" s="35">
        <f t="shared" si="22"/>
        <v>0.72</v>
      </c>
      <c r="G32" s="35">
        <f t="shared" si="22"/>
        <v>0.4</v>
      </c>
      <c r="H32" s="35">
        <f t="shared" si="22"/>
        <v>0.51249999999999996</v>
      </c>
      <c r="I32" s="35">
        <f t="shared" si="22"/>
        <v>0.19750000000000001</v>
      </c>
      <c r="J32" s="35" t="s">
        <v>19</v>
      </c>
      <c r="K32" s="35">
        <f>IF(((60%-K31)/8)*1+K31&gt;K29,((60%-K31)/8)*1+K31,K29)</f>
        <v>0.31</v>
      </c>
      <c r="L32" s="35">
        <f>IF(((60%-L31)/8)*1+L31&gt;L29,((60%-L31)/8)*1+L31,L29)</f>
        <v>0.38</v>
      </c>
      <c r="M32" s="35" t="s">
        <v>19</v>
      </c>
      <c r="N32" s="36" t="s">
        <v>19</v>
      </c>
    </row>
    <row r="33" spans="1:14" ht="15" thickTop="1">
      <c r="A33" s="37">
        <v>2024</v>
      </c>
      <c r="B33" s="38">
        <f t="shared" ref="B33:E33" si="23">IF(B32&lt;58%,B32+((60%-B32)/7),IF(B32&lt;70%,B32+2%,B32+1%))</f>
        <v>0.3</v>
      </c>
      <c r="C33" s="38">
        <f t="shared" si="23"/>
        <v>0.39750000000000002</v>
      </c>
      <c r="D33" s="38">
        <f t="shared" si="23"/>
        <v>0.55714285714285716</v>
      </c>
      <c r="E33" s="38">
        <f t="shared" si="23"/>
        <v>0.43714285714285711</v>
      </c>
      <c r="F33" s="38">
        <f>IF(F32&lt;58%,F32+((60%-F32)/7),IF(F32&lt;70%,F32+2%,F32+1%))</f>
        <v>0.73</v>
      </c>
      <c r="G33" s="38">
        <f t="shared" ref="G33:I33" si="24">IF(G32&lt;58%,G32+((60%-G32)/7),IF(G32&lt;70%,G32+2%,G32+1%))</f>
        <v>0.4285714285714286</v>
      </c>
      <c r="H33" s="38">
        <f t="shared" si="24"/>
        <v>0.52499999999999991</v>
      </c>
      <c r="I33" s="38">
        <f t="shared" si="24"/>
        <v>0.255</v>
      </c>
      <c r="J33" s="38" t="s">
        <v>19</v>
      </c>
      <c r="K33" s="38">
        <f t="shared" ref="K33:L33" si="25">IF(K32&lt;58%,K32+((60%-K32)/7),IF(K32&lt;70%,K32+2%,K32+1%))</f>
        <v>0.35142857142857142</v>
      </c>
      <c r="L33" s="38">
        <f t="shared" si="25"/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E34" si="26">IF(B33&lt;58%,B33+((60%-B33)/6),IF(B33&lt;70%,B33+2%,B33+1%))</f>
        <v>0.35</v>
      </c>
      <c r="C34" s="17">
        <f t="shared" si="26"/>
        <v>0.43125000000000002</v>
      </c>
      <c r="D34" s="17">
        <f t="shared" si="26"/>
        <v>0.56428571428571428</v>
      </c>
      <c r="E34" s="17">
        <f t="shared" si="26"/>
        <v>0.46428571428571425</v>
      </c>
      <c r="F34" s="17">
        <f>IF(F33&lt;58%,F33+((60%-F33)/6),IF(F33&lt;70%,F33+2%,F33+1%))</f>
        <v>0.74</v>
      </c>
      <c r="G34" s="17">
        <f t="shared" ref="G34:I34" si="27">IF(G33&lt;58%,G33+((60%-G33)/6),IF(G33&lt;70%,G33+2%,G33+1%))</f>
        <v>0.45714285714285718</v>
      </c>
      <c r="H34" s="17">
        <f t="shared" si="27"/>
        <v>0.53749999999999987</v>
      </c>
      <c r="I34" s="17">
        <f t="shared" si="27"/>
        <v>0.3125</v>
      </c>
      <c r="J34" s="17" t="s">
        <v>19</v>
      </c>
      <c r="K34" s="17">
        <f t="shared" ref="K34:L34" si="28">IF(K33&lt;58%,K33+((60%-K33)/6),IF(K33&lt;70%,K33+2%,K33+1%))</f>
        <v>0.39285714285714285</v>
      </c>
      <c r="L34" s="17">
        <f t="shared" si="28"/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E35" si="29">IF(B34&lt;58%,B34+((60%-B34)/5),IF(B34&lt;70%,B34+2%,B34+1%))</f>
        <v>0.39999999999999997</v>
      </c>
      <c r="C35" s="23">
        <f t="shared" si="29"/>
        <v>0.46500000000000002</v>
      </c>
      <c r="D35" s="23">
        <f t="shared" si="29"/>
        <v>0.5714285714285714</v>
      </c>
      <c r="E35" s="23">
        <f t="shared" si="29"/>
        <v>0.49142857142857138</v>
      </c>
      <c r="F35" s="23">
        <f>IF(F34&lt;58%,F34+((60%-F34)/5),IF(F34&lt;70%,F34+2%,F34+1%))</f>
        <v>0.75</v>
      </c>
      <c r="G35" s="23">
        <f t="shared" ref="G35:I35" si="30">IF(G34&lt;58%,G34+((60%-G34)/5),IF(G34&lt;70%,G34+2%,G34+1%))</f>
        <v>0.48571428571428577</v>
      </c>
      <c r="H35" s="23">
        <f t="shared" si="30"/>
        <v>0.54999999999999993</v>
      </c>
      <c r="I35" s="23">
        <f t="shared" si="30"/>
        <v>0.37</v>
      </c>
      <c r="J35" s="23" t="s">
        <v>19</v>
      </c>
      <c r="K35" s="23">
        <f t="shared" ref="K35:L35" si="31">IF(K34&lt;58%,K34+((60%-K34)/5),IF(K34&lt;70%,K34+2%,K34+1%))</f>
        <v>0.43428571428571427</v>
      </c>
      <c r="L35" s="23">
        <f t="shared" si="31"/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E36" si="32">IF(B35&lt;58%,B35+((60%-B35)/4),IF(B35&lt;70%,B35+2%,B35+1%))</f>
        <v>0.44999999999999996</v>
      </c>
      <c r="C36" s="17">
        <f t="shared" si="32"/>
        <v>0.49875000000000003</v>
      </c>
      <c r="D36" s="17">
        <f t="shared" si="32"/>
        <v>0.57857142857142851</v>
      </c>
      <c r="E36" s="17">
        <f t="shared" si="32"/>
        <v>0.51857142857142857</v>
      </c>
      <c r="F36" s="17">
        <f>IF(F35&lt;58%,F35+((60%-F35)/4),IF(F35&lt;70%,F35+2%,F35+1%))</f>
        <v>0.76</v>
      </c>
      <c r="G36" s="17">
        <f t="shared" ref="G36:I36" si="33">IF(G35&lt;58%,G35+((60%-G35)/4),IF(G35&lt;70%,G35+2%,G35+1%))</f>
        <v>0.51428571428571435</v>
      </c>
      <c r="H36" s="17">
        <f t="shared" si="33"/>
        <v>0.5625</v>
      </c>
      <c r="I36" s="17">
        <f t="shared" si="33"/>
        <v>0.42749999999999999</v>
      </c>
      <c r="J36" s="17" t="s">
        <v>19</v>
      </c>
      <c r="K36" s="17">
        <f t="shared" ref="K36:L36" si="34">IF(K35&lt;58%,K35+((60%-K35)/4),IF(K35&lt;70%,K35+2%,K35+1%))</f>
        <v>0.4757142857142857</v>
      </c>
      <c r="L36" s="17">
        <f t="shared" si="34"/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E37" si="35">IF(B36&lt;58%,B36+((60%-B36)/3),IF(B36&lt;70%,B36+2%,B36+1%))</f>
        <v>0.49999999999999994</v>
      </c>
      <c r="C37" s="23">
        <f t="shared" si="35"/>
        <v>0.53249999999999997</v>
      </c>
      <c r="D37" s="23">
        <f t="shared" si="35"/>
        <v>0.58571428571428563</v>
      </c>
      <c r="E37" s="23">
        <f t="shared" si="35"/>
        <v>0.54571428571428571</v>
      </c>
      <c r="F37" s="23">
        <f>IF(F36&lt;58%,F36+((60%-F36)/3),IF(F36&lt;70%,F36+2%,F36+1%))</f>
        <v>0.77</v>
      </c>
      <c r="G37" s="23">
        <f t="shared" ref="G37:I37" si="36">IF(G36&lt;58%,G36+((60%-G36)/3),IF(G36&lt;70%,G36+2%,G36+1%))</f>
        <v>0.54285714285714293</v>
      </c>
      <c r="H37" s="23">
        <f t="shared" si="36"/>
        <v>0.57499999999999996</v>
      </c>
      <c r="I37" s="23">
        <f t="shared" si="36"/>
        <v>0.48499999999999999</v>
      </c>
      <c r="J37" s="23" t="s">
        <v>19</v>
      </c>
      <c r="K37" s="23">
        <f t="shared" ref="K37:L37" si="37">IF(K36&lt;58%,K36+((60%-K36)/3),IF(K36&lt;70%,K36+2%,K36+1%))</f>
        <v>0.51714285714285713</v>
      </c>
      <c r="L37" s="23">
        <f t="shared" si="37"/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E38" si="38">IF(B37&lt;58%,B37+((60%-B37)/2),IF(B37&lt;70%,B37+2%,B37+1%))</f>
        <v>0.54999999999999993</v>
      </c>
      <c r="C38" s="17">
        <f t="shared" si="38"/>
        <v>0.56624999999999992</v>
      </c>
      <c r="D38" s="17">
        <f t="shared" si="38"/>
        <v>0.60571428571428565</v>
      </c>
      <c r="E38" s="17">
        <f t="shared" si="38"/>
        <v>0.57285714285714284</v>
      </c>
      <c r="F38" s="17">
        <f>IF(F37&lt;58%,F37+((60%-F37)/2),IF(F37&lt;70%,F37+2%,F37+1%))</f>
        <v>0.78</v>
      </c>
      <c r="G38" s="17">
        <f t="shared" ref="G38:I38" si="39">IF(G37&lt;58%,G37+((60%-G37)/2),IF(G37&lt;70%,G37+2%,G37+1%))</f>
        <v>0.5714285714285714</v>
      </c>
      <c r="H38" s="17">
        <f t="shared" si="39"/>
        <v>0.58749999999999991</v>
      </c>
      <c r="I38" s="17">
        <f t="shared" si="39"/>
        <v>0.54249999999999998</v>
      </c>
      <c r="J38" s="17" t="s">
        <v>19</v>
      </c>
      <c r="K38" s="17">
        <f t="shared" ref="K38:L38" si="40">IF(K37&lt;58%,K37+((60%-K37)/2),IF(K37&lt;70%,K37+2%,K37+1%))</f>
        <v>0.5585714285714285</v>
      </c>
      <c r="L38" s="17">
        <f t="shared" si="40"/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0.6</v>
      </c>
      <c r="D39" s="23">
        <f t="shared" si="41"/>
        <v>0.62571428571428567</v>
      </c>
      <c r="E39" s="23">
        <f t="shared" si="41"/>
        <v>0.6</v>
      </c>
      <c r="F39" s="23">
        <f>IF(F38&lt;58%,F38+((60%-F38)),IF(F38&lt;70%,F38+2%,F38+1%))</f>
        <v>0.79</v>
      </c>
      <c r="G39" s="23">
        <f t="shared" ref="G39:I39" si="42">IF(G38&lt;58%,G38+((60%-G38)),IF(G38&lt;70%,G38+2%,G38+1%))</f>
        <v>0.6</v>
      </c>
      <c r="H39" s="23">
        <f t="shared" si="42"/>
        <v>0.60749999999999993</v>
      </c>
      <c r="I39" s="23">
        <f t="shared" si="42"/>
        <v>0.6</v>
      </c>
      <c r="J39" s="23" t="s">
        <v>19</v>
      </c>
      <c r="K39" s="23">
        <f t="shared" ref="K39:L39" si="43">IF(K38&lt;58%,K38+((60%-K38)),IF(K38&lt;70%,K38+2%,K38+1%))</f>
        <v>0.6</v>
      </c>
      <c r="L39" s="23">
        <f t="shared" si="43"/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abSelected="1" topLeftCell="A18" zoomScaleNormal="100" workbookViewId="0">
      <selection activeCell="L29" sqref="L29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0.54</v>
      </c>
      <c r="F5" s="9">
        <v>0.54</v>
      </c>
      <c r="G5" s="26">
        <f>IF(((60%-E5)/8)*1+E5&gt;F5,((60%-E5)/8)*1+E5,F5)</f>
        <v>0.54749999999999999</v>
      </c>
      <c r="H5" s="7">
        <f>((60%-G5)/8)*2+G5</f>
        <v>0.56062499999999993</v>
      </c>
      <c r="I5" s="7">
        <f>((60%-G5)/8)*3+G5</f>
        <v>0.56718749999999996</v>
      </c>
      <c r="J5" s="7">
        <f>((60%-G5)/8)*4+G5</f>
        <v>0.57374999999999998</v>
      </c>
      <c r="K5" s="7">
        <f>((60%-G5)/8)*5+G5</f>
        <v>0.58031250000000001</v>
      </c>
      <c r="L5" s="7">
        <f>((60%-G5)/8)*6+G5</f>
        <v>0.58687500000000004</v>
      </c>
      <c r="M5" s="7">
        <f>((60%-G5)/8)*7+G5</f>
        <v>0.59343749999999995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0.47</v>
      </c>
      <c r="C9" s="8">
        <v>0.56999999999999995</v>
      </c>
      <c r="D9" s="8">
        <v>0.5</v>
      </c>
      <c r="E9" s="8"/>
      <c r="F9" s="8">
        <v>0.33</v>
      </c>
      <c r="G9" s="8"/>
      <c r="H9" s="8">
        <v>0.73</v>
      </c>
      <c r="I9" s="8">
        <v>0.1</v>
      </c>
      <c r="J9" s="8" t="s">
        <v>19</v>
      </c>
      <c r="K9" s="8">
        <v>0.48</v>
      </c>
      <c r="L9" s="8">
        <v>0.33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0.48624999999999996</v>
      </c>
      <c r="C10" s="35">
        <f t="shared" si="0"/>
        <v>0.57374999999999998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0.71375</v>
      </c>
      <c r="I10" s="35">
        <f t="shared" si="0"/>
        <v>0.22</v>
      </c>
      <c r="J10" s="35" t="s">
        <v>19</v>
      </c>
      <c r="K10" s="35">
        <f>IF(((60%-K9)/8)*1+K9&gt;K8,((60%-K9)/8)*1+K9,K8)</f>
        <v>0.495</v>
      </c>
      <c r="L10" s="35">
        <f>IF(((60%-L9)/8)*1+L9&gt;L8,((60%-L9)/8)*1+L9,L8)</f>
        <v>0.48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 t="shared" ref="B11:E11" si="1">IF(B10&lt;58%,B10+((60%-B10)/7),IF(B10&lt;70%,B10+2%,B10+1%))</f>
        <v>0.50249999999999995</v>
      </c>
      <c r="C11" s="33">
        <f t="shared" si="1"/>
        <v>0.57750000000000001</v>
      </c>
      <c r="D11" s="33">
        <f t="shared" si="1"/>
        <v>0.68</v>
      </c>
      <c r="E11" s="33">
        <f t="shared" si="1"/>
        <v>0.53142857142857147</v>
      </c>
      <c r="F11" s="33">
        <f>IF(F10&lt;58%,F10+((60%-F10)/7),IF(F10&lt;70%,F10+2%,F10+1%))</f>
        <v>0.8</v>
      </c>
      <c r="G11" s="33">
        <f t="shared" ref="G11:I11" si="2">IF(G10&lt;58%,G10+((60%-G10)/7),IF(G10&lt;70%,G10+2%,G10+1%))</f>
        <v>0.49714285714285711</v>
      </c>
      <c r="H11" s="33">
        <f t="shared" si="2"/>
        <v>0.72375</v>
      </c>
      <c r="I11" s="33">
        <f t="shared" si="2"/>
        <v>0.2742857142857143</v>
      </c>
      <c r="J11" s="33" t="s">
        <v>19</v>
      </c>
      <c r="K11" s="33">
        <f t="shared" ref="K11:L11" si="3">IF(K10&lt;58%,K10+((60%-K10)/7),IF(K10&lt;70%,K10+2%,K10+1%))</f>
        <v>0.51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0.51874999999999993</v>
      </c>
      <c r="C12" s="17">
        <f t="shared" si="4"/>
        <v>0.58125000000000004</v>
      </c>
      <c r="D12" s="17">
        <f t="shared" si="4"/>
        <v>0.70000000000000007</v>
      </c>
      <c r="E12" s="17">
        <f t="shared" si="4"/>
        <v>0.54285714285714293</v>
      </c>
      <c r="F12" s="17">
        <f>IF(F11&lt;58%,F11+((60%-F11)/6),IF(F11&lt;70%,F11+2%,F11+1%))</f>
        <v>0.81</v>
      </c>
      <c r="G12" s="17">
        <f t="shared" ref="G12:I12" si="5">IF(G11&lt;58%,G11+((60%-G11)/6),IF(G11&lt;70%,G11+2%,G11+1%))</f>
        <v>0.51428571428571423</v>
      </c>
      <c r="H12" s="17">
        <f t="shared" si="5"/>
        <v>0.73375000000000001</v>
      </c>
      <c r="I12" s="17">
        <f t="shared" si="5"/>
        <v>0.32857142857142857</v>
      </c>
      <c r="J12" s="17" t="s">
        <v>19</v>
      </c>
      <c r="K12" s="17">
        <f t="shared" ref="K12:L12" si="6">IF(K11&lt;58%,K11+((60%-K11)/6),IF(K11&lt;70%,K11+2%,K11+1%))</f>
        <v>0.52500000000000002</v>
      </c>
      <c r="L12" s="17">
        <f t="shared" si="6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0.53499999999999992</v>
      </c>
      <c r="C13" s="14">
        <f t="shared" si="7"/>
        <v>0.60125000000000006</v>
      </c>
      <c r="D13" s="14">
        <f t="shared" si="7"/>
        <v>0.71000000000000008</v>
      </c>
      <c r="E13" s="14">
        <f t="shared" si="7"/>
        <v>0.55428571428571438</v>
      </c>
      <c r="F13" s="14">
        <f>IF(F12&lt;58%,F12+((60%-F12)/5),IF(F12&lt;70%,F12+2%,F12+1%))</f>
        <v>0.82000000000000006</v>
      </c>
      <c r="G13" s="14">
        <f t="shared" ref="G13:I13" si="8">IF(G12&lt;58%,G12+((60%-G12)/5),IF(G12&lt;70%,G12+2%,G12+1%))</f>
        <v>0.53142857142857136</v>
      </c>
      <c r="H13" s="14">
        <f t="shared" si="8"/>
        <v>0.74375000000000002</v>
      </c>
      <c r="I13" s="14">
        <f t="shared" si="8"/>
        <v>0.38285714285714284</v>
      </c>
      <c r="J13" s="14" t="s">
        <v>19</v>
      </c>
      <c r="K13" s="14">
        <f t="shared" ref="K13:L13" si="9">IF(K12&lt;58%,K12+((60%-K12)/5),IF(K12&lt;70%,K12+2%,K12+1%))</f>
        <v>0.54</v>
      </c>
      <c r="L13" s="14">
        <f t="shared" si="9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0.55124999999999991</v>
      </c>
      <c r="C14" s="17">
        <f t="shared" si="10"/>
        <v>0.62125000000000008</v>
      </c>
      <c r="D14" s="17">
        <f t="shared" si="10"/>
        <v>0.72000000000000008</v>
      </c>
      <c r="E14" s="17">
        <f t="shared" si="10"/>
        <v>0.56571428571428584</v>
      </c>
      <c r="F14" s="17">
        <f>IF(F13&lt;58%,F13+((60%-F13)/4),IF(F13&lt;70%,F13+2%,F13+1%))</f>
        <v>0.83000000000000007</v>
      </c>
      <c r="G14" s="17">
        <f t="shared" ref="G14:I14" si="11">IF(G13&lt;58%,G13+((60%-G13)/4),IF(G13&lt;70%,G13+2%,G13+1%))</f>
        <v>0.54857142857142849</v>
      </c>
      <c r="H14" s="17">
        <f t="shared" si="11"/>
        <v>0.75375000000000003</v>
      </c>
      <c r="I14" s="17">
        <f t="shared" si="11"/>
        <v>0.43714285714285711</v>
      </c>
      <c r="J14" s="17" t="s">
        <v>19</v>
      </c>
      <c r="K14" s="17">
        <f t="shared" ref="K14:L14" si="12">IF(K13&lt;58%,K13+((60%-K13)/4),IF(K13&lt;70%,K13+2%,K13+1%))</f>
        <v>0.55500000000000005</v>
      </c>
      <c r="L14" s="17">
        <f t="shared" si="12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0.56749999999999989</v>
      </c>
      <c r="C15" s="14">
        <f t="shared" si="13"/>
        <v>0.6412500000000001</v>
      </c>
      <c r="D15" s="14">
        <f t="shared" si="13"/>
        <v>0.73000000000000009</v>
      </c>
      <c r="E15" s="14">
        <f t="shared" si="13"/>
        <v>0.57714285714285718</v>
      </c>
      <c r="F15" s="14">
        <f>IF(F14&lt;58%,F14+((60%-F14)/3),IF(F14&lt;70%,F14+2%,F14+1%))</f>
        <v>0.84000000000000008</v>
      </c>
      <c r="G15" s="14">
        <f t="shared" ref="G15:I15" si="14">IF(G14&lt;58%,G14+((60%-G14)/3),IF(G14&lt;70%,G14+2%,G14+1%))</f>
        <v>0.56571428571428561</v>
      </c>
      <c r="H15" s="14">
        <f t="shared" si="14"/>
        <v>0.76375000000000004</v>
      </c>
      <c r="I15" s="14">
        <f t="shared" si="14"/>
        <v>0.49142857142857138</v>
      </c>
      <c r="J15" s="14" t="s">
        <v>19</v>
      </c>
      <c r="K15" s="14">
        <f t="shared" ref="K15:L15" si="15">IF(K14&lt;58%,K14+((60%-K14)/3),IF(K14&lt;70%,K14+2%,K14+1%))</f>
        <v>0.57000000000000006</v>
      </c>
      <c r="L15" s="14">
        <f t="shared" si="15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0.58374999999999999</v>
      </c>
      <c r="C16" s="17">
        <f t="shared" si="16"/>
        <v>0.66125000000000012</v>
      </c>
      <c r="D16" s="17">
        <f t="shared" si="16"/>
        <v>0.7400000000000001</v>
      </c>
      <c r="E16" s="17">
        <f t="shared" si="16"/>
        <v>0.58857142857142852</v>
      </c>
      <c r="F16" s="17">
        <f>IF(F15&lt;58%,F15+((60%-F15)/2),IF(F15&lt;70%,F15+2%,F15+1%))</f>
        <v>0.85000000000000009</v>
      </c>
      <c r="G16" s="17">
        <f t="shared" ref="G16:I16" si="17">IF(G15&lt;58%,G15+((60%-G15)/2),IF(G15&lt;70%,G15+2%,G15+1%))</f>
        <v>0.58285714285714274</v>
      </c>
      <c r="H16" s="17">
        <f t="shared" si="17"/>
        <v>0.77375000000000005</v>
      </c>
      <c r="I16" s="17">
        <f t="shared" si="17"/>
        <v>0.54571428571428571</v>
      </c>
      <c r="J16" s="17" t="s">
        <v>19</v>
      </c>
      <c r="K16" s="17">
        <f t="shared" ref="K16:L16" si="18">IF(K15&lt;58%,K15+((60%-K15)/2),IF(K15&lt;70%,K15+2%,K15+1%))</f>
        <v>0.58499999999999996</v>
      </c>
      <c r="L16" s="17">
        <f t="shared" si="18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0.60375000000000001</v>
      </c>
      <c r="C17" s="14">
        <f t="shared" si="19"/>
        <v>0.68125000000000013</v>
      </c>
      <c r="D17" s="14">
        <f t="shared" si="19"/>
        <v>0.75000000000000011</v>
      </c>
      <c r="E17" s="14">
        <f t="shared" si="19"/>
        <v>0.60857142857142854</v>
      </c>
      <c r="F17" s="14">
        <f>IF(F16&lt;58%,F16+((60%-F16)),IF(F16&lt;70%,F16+2%,F16+1%))</f>
        <v>0.8600000000000001</v>
      </c>
      <c r="G17" s="14">
        <f t="shared" ref="G17:I17" si="20">IF(G16&lt;58%,G16+((60%-G16)),IF(G16&lt;70%,G16+2%,G16+1%))</f>
        <v>0.60285714285714276</v>
      </c>
      <c r="H17" s="14">
        <f t="shared" si="20"/>
        <v>0.78375000000000006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0.60499999999999998</v>
      </c>
      <c r="L17" s="14">
        <f t="shared" si="21"/>
        <v>0.60285714285714276</v>
      </c>
      <c r="M17" s="14" t="s">
        <v>19</v>
      </c>
      <c r="N17" s="14" t="s">
        <v>19</v>
      </c>
    </row>
    <row r="19" spans="1:14" ht="15.6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0.44</v>
      </c>
      <c r="F23" s="9">
        <v>0.41</v>
      </c>
      <c r="G23" s="28">
        <f>IF(((60%-E23)/8)*1+E23&gt;F23,((60%-E23)/8)*1+E23,F23)</f>
        <v>0.46</v>
      </c>
      <c r="H23" s="23">
        <f>((60%-G23)/8)*2+G23</f>
        <v>0.495</v>
      </c>
      <c r="I23" s="23">
        <f>((60%-G23)/8)*3+G23</f>
        <v>0.51249999999999996</v>
      </c>
      <c r="J23" s="23">
        <f>((60%-G23)/8)*4+G23</f>
        <v>0.53</v>
      </c>
      <c r="K23" s="23">
        <f>((60%-G23)/8)*5+G23</f>
        <v>0.54749999999999999</v>
      </c>
      <c r="L23" s="23">
        <f>((60%-G23)/8)*6+G23</f>
        <v>0.56499999999999995</v>
      </c>
      <c r="M23" s="23">
        <f>((60%-G23)/8)*7+G23</f>
        <v>0.58250000000000002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0.44</v>
      </c>
      <c r="C27" s="8">
        <v>0.39</v>
      </c>
      <c r="D27" s="8">
        <v>0.46</v>
      </c>
      <c r="E27" s="8"/>
      <c r="F27" s="8">
        <v>0.33</v>
      </c>
      <c r="G27" s="8"/>
      <c r="H27" s="8">
        <v>0.6</v>
      </c>
      <c r="I27" s="8">
        <v>0.05</v>
      </c>
      <c r="J27" s="8" t="s">
        <v>19</v>
      </c>
      <c r="K27" s="8">
        <v>0.44</v>
      </c>
      <c r="L27" s="8">
        <v>0.17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22">IF(((60%-B27)/8)*1+B27&gt;B26,((60%-B27)/8)*1+B27,B26)</f>
        <v>0.46</v>
      </c>
      <c r="C28" s="35">
        <f t="shared" si="22"/>
        <v>0.41625000000000001</v>
      </c>
      <c r="D28" s="35">
        <f t="shared" si="22"/>
        <v>0.55000000000000004</v>
      </c>
      <c r="E28" s="35">
        <f t="shared" si="22"/>
        <v>0.39</v>
      </c>
      <c r="F28" s="35">
        <f t="shared" si="22"/>
        <v>0.73</v>
      </c>
      <c r="G28" s="35">
        <f t="shared" si="22"/>
        <v>0.43</v>
      </c>
      <c r="H28" s="35">
        <f t="shared" si="22"/>
        <v>0.6</v>
      </c>
      <c r="I28" s="35">
        <f t="shared" si="22"/>
        <v>0.16</v>
      </c>
      <c r="J28" s="35" t="s">
        <v>19</v>
      </c>
      <c r="K28" s="35">
        <f>IF(((60%-K27)/8)*1+K27&gt;K26,((60%-K27)/8)*1+K27,K26)</f>
        <v>0.46</v>
      </c>
      <c r="L28" s="35">
        <f>IF(((60%-L27)/8)*1+L27&gt;L26,((60%-L27)/8)*1+L27,L26)</f>
        <v>0.35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 t="shared" ref="B29:E29" si="23">IF(B28&lt;58%,B28+((60%-B28)/7),IF(B28&lt;70%,B28+2%,B28+1%))</f>
        <v>0.48000000000000004</v>
      </c>
      <c r="C29" s="38">
        <f t="shared" si="23"/>
        <v>0.4425</v>
      </c>
      <c r="D29" s="38">
        <f t="shared" si="23"/>
        <v>0.55714285714285716</v>
      </c>
      <c r="E29" s="38">
        <f t="shared" si="23"/>
        <v>0.42</v>
      </c>
      <c r="F29" s="38">
        <f>IF(F28&lt;58%,F28+((60%-F28)/7),IF(F28&lt;70%,F28+2%,F28+1%))</f>
        <v>0.74</v>
      </c>
      <c r="G29" s="38">
        <f t="shared" ref="G29:I29" si="24">IF(G28&lt;58%,G28+((60%-G28)/7),IF(G28&lt;70%,G28+2%,G28+1%))</f>
        <v>0.45428571428571429</v>
      </c>
      <c r="H29" s="38">
        <f t="shared" si="24"/>
        <v>0.62</v>
      </c>
      <c r="I29" s="38">
        <f t="shared" si="24"/>
        <v>0.22285714285714286</v>
      </c>
      <c r="J29" s="38" t="s">
        <v>19</v>
      </c>
      <c r="K29" s="38">
        <f t="shared" ref="K29:L29" si="25">IF(K28&lt;58%,K28+((60%-K28)/7),IF(K28&lt;70%,K28+2%,K28+1%))</f>
        <v>0.48000000000000004</v>
      </c>
      <c r="L29" s="38">
        <f t="shared" si="25"/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0.5</v>
      </c>
      <c r="C30" s="17">
        <f t="shared" si="26"/>
        <v>0.46875</v>
      </c>
      <c r="D30" s="17">
        <f t="shared" si="26"/>
        <v>0.56428571428571428</v>
      </c>
      <c r="E30" s="17">
        <f t="shared" si="26"/>
        <v>0.44999999999999996</v>
      </c>
      <c r="F30" s="17">
        <f>IF(F29&lt;58%,F29+((60%-F29)/6),IF(F29&lt;70%,F29+2%,F29+1%))</f>
        <v>0.75</v>
      </c>
      <c r="G30" s="17">
        <f t="shared" ref="G30:I30" si="27">IF(G29&lt;58%,G29+((60%-G29)/6),IF(G29&lt;70%,G29+2%,G29+1%))</f>
        <v>0.47857142857142859</v>
      </c>
      <c r="H30" s="17">
        <f t="shared" si="27"/>
        <v>0.64</v>
      </c>
      <c r="I30" s="17">
        <f t="shared" si="27"/>
        <v>0.2857142857142857</v>
      </c>
      <c r="J30" s="17" t="s">
        <v>19</v>
      </c>
      <c r="K30" s="17">
        <f t="shared" ref="K30:L30" si="28">IF(K29&lt;58%,K29+((60%-K29)/6),IF(K29&lt;70%,K29+2%,K29+1%))</f>
        <v>0.5</v>
      </c>
      <c r="L30" s="17">
        <f t="shared" si="28"/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0.52</v>
      </c>
      <c r="C31" s="23">
        <f t="shared" si="29"/>
        <v>0.495</v>
      </c>
      <c r="D31" s="23">
        <f t="shared" si="29"/>
        <v>0.5714285714285714</v>
      </c>
      <c r="E31" s="23">
        <f t="shared" si="29"/>
        <v>0.48</v>
      </c>
      <c r="F31" s="23">
        <f>IF(F30&lt;58%,F30+((60%-F30)/5),IF(F30&lt;70%,F30+2%,F30+1%))</f>
        <v>0.76</v>
      </c>
      <c r="G31" s="23">
        <f t="shared" ref="G31:I31" si="30">IF(G30&lt;58%,G30+((60%-G30)/5),IF(G30&lt;70%,G30+2%,G30+1%))</f>
        <v>0.50285714285714289</v>
      </c>
      <c r="H31" s="23">
        <f t="shared" si="30"/>
        <v>0.66</v>
      </c>
      <c r="I31" s="23">
        <f t="shared" si="30"/>
        <v>0.34857142857142853</v>
      </c>
      <c r="J31" s="23" t="s">
        <v>19</v>
      </c>
      <c r="K31" s="23">
        <f t="shared" ref="K31:L31" si="31">IF(K30&lt;58%,K30+((60%-K30)/5),IF(K30&lt;70%,K30+2%,K30+1%))</f>
        <v>0.52</v>
      </c>
      <c r="L31" s="23">
        <f t="shared" si="31"/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0.54</v>
      </c>
      <c r="C32" s="17">
        <f t="shared" si="32"/>
        <v>0.52124999999999999</v>
      </c>
      <c r="D32" s="17">
        <f t="shared" si="32"/>
        <v>0.57857142857142851</v>
      </c>
      <c r="E32" s="17">
        <f t="shared" si="32"/>
        <v>0.51</v>
      </c>
      <c r="F32" s="17">
        <f>IF(F31&lt;58%,F31+((60%-F31)/4),IF(F31&lt;70%,F31+2%,F31+1%))</f>
        <v>0.77</v>
      </c>
      <c r="G32" s="17">
        <f t="shared" ref="G32:I32" si="33">IF(G31&lt;58%,G31+((60%-G31)/4),IF(G31&lt;70%,G31+2%,G31+1%))</f>
        <v>0.52714285714285714</v>
      </c>
      <c r="H32" s="17">
        <f t="shared" si="33"/>
        <v>0.68</v>
      </c>
      <c r="I32" s="17">
        <f t="shared" si="33"/>
        <v>0.41142857142857137</v>
      </c>
      <c r="J32" s="17" t="s">
        <v>19</v>
      </c>
      <c r="K32" s="17">
        <f t="shared" ref="K32:L32" si="34">IF(K31&lt;58%,K31+((60%-K31)/4),IF(K31&lt;70%,K31+2%,K31+1%))</f>
        <v>0.54</v>
      </c>
      <c r="L32" s="17">
        <f t="shared" si="34"/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0.56000000000000005</v>
      </c>
      <c r="C33" s="23">
        <f t="shared" si="35"/>
        <v>0.54749999999999999</v>
      </c>
      <c r="D33" s="23">
        <f t="shared" si="35"/>
        <v>0.58571428571428563</v>
      </c>
      <c r="E33" s="23">
        <f t="shared" si="35"/>
        <v>0.54</v>
      </c>
      <c r="F33" s="23">
        <f>IF(F32&lt;58%,F32+((60%-F32)/3),IF(F32&lt;70%,F32+2%,F32+1%))</f>
        <v>0.78</v>
      </c>
      <c r="G33" s="23">
        <f t="shared" ref="G33:I33" si="36">IF(G32&lt;58%,G32+((60%-G32)/3),IF(G32&lt;70%,G32+2%,G32+1%))</f>
        <v>0.55142857142857138</v>
      </c>
      <c r="H33" s="23">
        <f t="shared" si="36"/>
        <v>0.70000000000000007</v>
      </c>
      <c r="I33" s="23">
        <f t="shared" si="36"/>
        <v>0.47428571428571425</v>
      </c>
      <c r="J33" s="23" t="s">
        <v>19</v>
      </c>
      <c r="K33" s="23">
        <f t="shared" ref="K33:L33" si="37">IF(K32&lt;58%,K32+((60%-K32)/3),IF(K32&lt;70%,K32+2%,K32+1%))</f>
        <v>0.56000000000000005</v>
      </c>
      <c r="L33" s="23">
        <f t="shared" si="37"/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0.58000000000000007</v>
      </c>
      <c r="C34" s="17">
        <f t="shared" si="38"/>
        <v>0.57374999999999998</v>
      </c>
      <c r="D34" s="17">
        <f t="shared" si="38"/>
        <v>0.60571428571428565</v>
      </c>
      <c r="E34" s="17">
        <f t="shared" si="38"/>
        <v>0.57000000000000006</v>
      </c>
      <c r="F34" s="17">
        <f>IF(F33&lt;58%,F33+((60%-F33)/2),IF(F33&lt;70%,F33+2%,F33+1%))</f>
        <v>0.79</v>
      </c>
      <c r="G34" s="17">
        <f t="shared" ref="G34:I34" si="39">IF(G33&lt;58%,G33+((60%-G33)/2),IF(G33&lt;70%,G33+2%,G33+1%))</f>
        <v>0.57571428571428562</v>
      </c>
      <c r="H34" s="17">
        <f t="shared" si="39"/>
        <v>0.71000000000000008</v>
      </c>
      <c r="I34" s="17">
        <f t="shared" si="39"/>
        <v>0.53714285714285714</v>
      </c>
      <c r="J34" s="17" t="s">
        <v>19</v>
      </c>
      <c r="K34" s="17">
        <f t="shared" ref="K34:L34" si="40">IF(K33&lt;58%,K33+((60%-K33)/2),IF(K33&lt;70%,K33+2%,K33+1%))</f>
        <v>0.58000000000000007</v>
      </c>
      <c r="L34" s="17">
        <f t="shared" si="40"/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0.60000000000000009</v>
      </c>
      <c r="C35" s="23">
        <f t="shared" si="41"/>
        <v>0.6</v>
      </c>
      <c r="D35" s="23">
        <f t="shared" si="41"/>
        <v>0.62571428571428567</v>
      </c>
      <c r="E35" s="23">
        <f t="shared" si="41"/>
        <v>0.6</v>
      </c>
      <c r="F35" s="23">
        <f>IF(F34&lt;58%,F34+((60%-F34)),IF(F34&lt;70%,F34+2%,F34+1%))</f>
        <v>0.8</v>
      </c>
      <c r="G35" s="23">
        <f t="shared" ref="G35:I35" si="42">IF(G34&lt;58%,G34+((60%-G34)),IF(G34&lt;70%,G34+2%,G34+1%))</f>
        <v>0.6</v>
      </c>
      <c r="H35" s="23">
        <f t="shared" si="42"/>
        <v>0.72000000000000008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0.60000000000000009</v>
      </c>
      <c r="L35" s="23">
        <f t="shared" si="43"/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zoomScaleNormal="100" workbookViewId="0">
      <selection activeCell="R16" sqref="R16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/>
      <c r="F5" s="9">
        <v>0.56999999999999995</v>
      </c>
      <c r="G5" s="26">
        <f>IF(((60%-E5)/8)*1+E5&gt;F5,((60%-E5)/8)*1+E5,F5)</f>
        <v>0.56999999999999995</v>
      </c>
      <c r="H5" s="7">
        <f>((60%-G5)/8)*2+G5</f>
        <v>0.5774999999999999</v>
      </c>
      <c r="I5" s="7">
        <f>((60%-G5)/8)*3+G5</f>
        <v>0.58124999999999993</v>
      </c>
      <c r="J5" s="7">
        <f>((60%-G5)/8)*4+G5</f>
        <v>0.58499999999999996</v>
      </c>
      <c r="K5" s="7">
        <f>((60%-G5)/8)*5+G5</f>
        <v>0.58875</v>
      </c>
      <c r="L5" s="7">
        <f>((60%-G5)/8)*6+G5</f>
        <v>0.59250000000000003</v>
      </c>
      <c r="M5" s="7">
        <f>((60%-G5)/8)*7+G5</f>
        <v>0.59624999999999995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/>
      <c r="C9" s="8"/>
      <c r="D9" s="8"/>
      <c r="E9" s="8"/>
      <c r="F9" s="8"/>
      <c r="G9" s="8"/>
      <c r="H9" s="8"/>
      <c r="I9" s="8"/>
      <c r="J9" s="8" t="s">
        <v>19</v>
      </c>
      <c r="K9" s="8"/>
      <c r="L9" s="8"/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0.44</v>
      </c>
      <c r="C10" s="35">
        <f t="shared" si="0"/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>IF(((60%-K9)/8)*1+K9&gt;K8,((60%-K9)/8)*1+K9,K8)</f>
        <v>0.47</v>
      </c>
      <c r="L10" s="35">
        <f>IF(((60%-L9)/8)*1+L9&gt;L8,((60%-L9)/8)*1+L9,L8)</f>
        <v>0.46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 t="shared" ref="B11:E11" si="1">IF(B10&lt;58%,B10+((60%-B10)/7),IF(B10&lt;70%,B10+2%,B10+1%))</f>
        <v>0.46285714285714286</v>
      </c>
      <c r="C11" s="33">
        <f t="shared" si="1"/>
        <v>0.52285714285714291</v>
      </c>
      <c r="D11" s="33">
        <f t="shared" si="1"/>
        <v>0.71</v>
      </c>
      <c r="E11" s="33">
        <f t="shared" si="1"/>
        <v>0.5485714285714286</v>
      </c>
      <c r="F11" s="33">
        <f>IF(F10&lt;58%,F10+((60%-F10)/7),IF(F10&lt;70%,F10+2%,F10+1%))</f>
        <v>0.83</v>
      </c>
      <c r="G11" s="33">
        <f t="shared" ref="G11:I11" si="2">IF(G10&lt;58%,G10+((60%-G10)/7),IF(G10&lt;70%,G10+2%,G10+1%))</f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IF(K10&lt;58%,K10+((60%-K10)/7),IF(K10&lt;70%,K10+2%,K10+1%))</f>
        <v>0.48857142857142855</v>
      </c>
      <c r="L11" s="33">
        <f t="shared" si="3"/>
        <v>0.48000000000000004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0.48571428571428571</v>
      </c>
      <c r="C12" s="17">
        <f t="shared" si="4"/>
        <v>0.53571428571428581</v>
      </c>
      <c r="D12" s="17">
        <f t="shared" si="4"/>
        <v>0.72</v>
      </c>
      <c r="E12" s="17">
        <f t="shared" si="4"/>
        <v>0.55714285714285716</v>
      </c>
      <c r="F12" s="17">
        <f>IF(F11&lt;58%,F11+((60%-F11)/6),IF(F11&lt;70%,F11+2%,F11+1%))</f>
        <v>0.84</v>
      </c>
      <c r="G12" s="17">
        <f t="shared" ref="G12:I12" si="5">IF(G11&lt;58%,G11+((60%-G11)/6),IF(G11&lt;70%,G11+2%,G11+1%))</f>
        <v>0.55000000000000004</v>
      </c>
      <c r="H12" s="17">
        <f t="shared" si="5"/>
        <v>0.68</v>
      </c>
      <c r="I12" s="17">
        <f t="shared" si="5"/>
        <v>0.32857142857142857</v>
      </c>
      <c r="J12" s="17" t="s">
        <v>19</v>
      </c>
      <c r="K12" s="17">
        <f t="shared" ref="K12:L12" si="6">IF(K11&lt;58%,K11+((60%-K11)/6),IF(K11&lt;70%,K11+2%,K11+1%))</f>
        <v>0.50714285714285712</v>
      </c>
      <c r="L12" s="17">
        <f t="shared" si="6"/>
        <v>0.5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0.50857142857142856</v>
      </c>
      <c r="C13" s="14">
        <f t="shared" si="7"/>
        <v>0.5485714285714286</v>
      </c>
      <c r="D13" s="14">
        <f t="shared" si="7"/>
        <v>0.73</v>
      </c>
      <c r="E13" s="14">
        <f t="shared" si="7"/>
        <v>0.56571428571428573</v>
      </c>
      <c r="F13" s="14">
        <f>IF(F12&lt;58%,F12+((60%-F12)/5),IF(F12&lt;70%,F12+2%,F12+1%))</f>
        <v>0.85</v>
      </c>
      <c r="G13" s="14">
        <f t="shared" ref="G13:I13" si="8">IF(G12&lt;58%,G12+((60%-G12)/5),IF(G12&lt;70%,G12+2%,G12+1%))</f>
        <v>0.56000000000000005</v>
      </c>
      <c r="H13" s="14">
        <f t="shared" si="8"/>
        <v>0.70000000000000007</v>
      </c>
      <c r="I13" s="14">
        <f t="shared" si="8"/>
        <v>0.38285714285714284</v>
      </c>
      <c r="J13" s="14" t="s">
        <v>19</v>
      </c>
      <c r="K13" s="14">
        <f t="shared" ref="K13:L13" si="9">IF(K12&lt;58%,K12+((60%-K12)/5),IF(K12&lt;70%,K12+2%,K12+1%))</f>
        <v>0.52571428571428569</v>
      </c>
      <c r="L13" s="14">
        <f t="shared" si="9"/>
        <v>0.52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0.53142857142857136</v>
      </c>
      <c r="C14" s="17">
        <f t="shared" si="10"/>
        <v>0.56142857142857139</v>
      </c>
      <c r="D14" s="17">
        <f t="shared" si="10"/>
        <v>0.74</v>
      </c>
      <c r="E14" s="17">
        <f t="shared" si="10"/>
        <v>0.57428571428571429</v>
      </c>
      <c r="F14" s="17">
        <f>IF(F13&lt;58%,F13+((60%-F13)/4),IF(F13&lt;70%,F13+2%,F13+1%))</f>
        <v>0.86</v>
      </c>
      <c r="G14" s="17">
        <f t="shared" ref="G14:I14" si="11">IF(G13&lt;58%,G13+((60%-G13)/4),IF(G13&lt;70%,G13+2%,G13+1%))</f>
        <v>0.57000000000000006</v>
      </c>
      <c r="H14" s="17">
        <f t="shared" si="11"/>
        <v>0.71000000000000008</v>
      </c>
      <c r="I14" s="17">
        <f t="shared" si="11"/>
        <v>0.43714285714285711</v>
      </c>
      <c r="J14" s="17" t="s">
        <v>19</v>
      </c>
      <c r="K14" s="17">
        <f t="shared" ref="K14:L14" si="12">IF(K13&lt;58%,K13+((60%-K13)/4),IF(K13&lt;70%,K13+2%,K13+1%))</f>
        <v>0.54428571428571426</v>
      </c>
      <c r="L14" s="17">
        <f t="shared" si="12"/>
        <v>0.54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0.55428571428571427</v>
      </c>
      <c r="C15" s="14">
        <f t="shared" si="13"/>
        <v>0.57428571428571429</v>
      </c>
      <c r="D15" s="14">
        <f t="shared" si="13"/>
        <v>0.75</v>
      </c>
      <c r="E15" s="14">
        <f t="shared" si="13"/>
        <v>0.58285714285714285</v>
      </c>
      <c r="F15" s="14">
        <f>IF(F14&lt;58%,F14+((60%-F14)/3),IF(F14&lt;70%,F14+2%,F14+1%))</f>
        <v>0.87</v>
      </c>
      <c r="G15" s="14">
        <f t="shared" ref="G15:I15" si="14">IF(G14&lt;58%,G14+((60%-G14)/3),IF(G14&lt;70%,G14+2%,G14+1%))</f>
        <v>0.58000000000000007</v>
      </c>
      <c r="H15" s="14">
        <f t="shared" si="14"/>
        <v>0.72000000000000008</v>
      </c>
      <c r="I15" s="14">
        <f t="shared" si="14"/>
        <v>0.49142857142857138</v>
      </c>
      <c r="J15" s="14" t="s">
        <v>19</v>
      </c>
      <c r="K15" s="14">
        <f t="shared" ref="K15:L15" si="15">IF(K14&lt;58%,K14+((60%-K14)/3),IF(K14&lt;70%,K14+2%,K14+1%))</f>
        <v>0.56285714285714283</v>
      </c>
      <c r="L15" s="14">
        <f t="shared" si="15"/>
        <v>0.56000000000000005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0.57714285714285718</v>
      </c>
      <c r="C16" s="17">
        <f t="shared" si="16"/>
        <v>0.58714285714285719</v>
      </c>
      <c r="D16" s="17">
        <f t="shared" si="16"/>
        <v>0.76</v>
      </c>
      <c r="E16" s="17">
        <f t="shared" si="16"/>
        <v>0.60285714285714287</v>
      </c>
      <c r="F16" s="17">
        <f>IF(F15&lt;58%,F15+((60%-F15)/2),IF(F15&lt;70%,F15+2%,F15+1%))</f>
        <v>0.88</v>
      </c>
      <c r="G16" s="17">
        <f t="shared" ref="G16:I16" si="17">IF(G15&lt;58%,G15+((60%-G15)/2),IF(G15&lt;70%,G15+2%,G15+1%))</f>
        <v>0.60000000000000009</v>
      </c>
      <c r="H16" s="17">
        <f t="shared" si="17"/>
        <v>0.73000000000000009</v>
      </c>
      <c r="I16" s="17">
        <f t="shared" si="17"/>
        <v>0.54571428571428571</v>
      </c>
      <c r="J16" s="17" t="s">
        <v>19</v>
      </c>
      <c r="K16" s="17">
        <f t="shared" ref="K16:L16" si="18">IF(K15&lt;58%,K15+((60%-K15)/2),IF(K15&lt;70%,K15+2%,K15+1%))</f>
        <v>0.58142857142857141</v>
      </c>
      <c r="L16" s="17">
        <f t="shared" si="18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0.60714285714285721</v>
      </c>
      <c r="D17" s="14">
        <f t="shared" si="19"/>
        <v>0.77</v>
      </c>
      <c r="E17" s="14">
        <f t="shared" si="19"/>
        <v>0.62285714285714289</v>
      </c>
      <c r="F17" s="14">
        <f>IF(F16&lt;58%,F16+((60%-F16)),IF(F16&lt;70%,F16+2%,F16+1%))</f>
        <v>0.89</v>
      </c>
      <c r="G17" s="14">
        <f t="shared" ref="G17:I17" si="20">IF(G16&lt;58%,G16+((60%-G16)),IF(G16&lt;70%,G16+2%,G16+1%))</f>
        <v>0.62000000000000011</v>
      </c>
      <c r="H17" s="14">
        <f t="shared" si="20"/>
        <v>0.7400000000000001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0.60142857142857142</v>
      </c>
      <c r="L17" s="14">
        <f t="shared" si="21"/>
        <v>0.60000000000000009</v>
      </c>
      <c r="M17" s="14" t="s">
        <v>19</v>
      </c>
      <c r="N17" s="14" t="s">
        <v>19</v>
      </c>
    </row>
    <row r="19" spans="1:14" ht="15.6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/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/>
      <c r="C27" s="8"/>
      <c r="D27" s="8"/>
      <c r="E27" s="8"/>
      <c r="F27" s="8"/>
      <c r="G27" s="8"/>
      <c r="H27" s="8"/>
      <c r="I27" s="8"/>
      <c r="J27" s="8" t="s">
        <v>19</v>
      </c>
      <c r="K27" s="8"/>
      <c r="L27" s="8"/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22">IF(((60%-B27)/8)*1+B27&gt;B26,((60%-B27)/8)*1+B27,B26)</f>
        <v>0.3</v>
      </c>
      <c r="C28" s="35">
        <f t="shared" si="22"/>
        <v>0.41</v>
      </c>
      <c r="D28" s="35">
        <f t="shared" si="22"/>
        <v>0.57999999999999996</v>
      </c>
      <c r="E28" s="35">
        <f t="shared" si="22"/>
        <v>0.42</v>
      </c>
      <c r="F28" s="35">
        <f t="shared" si="22"/>
        <v>0.6</v>
      </c>
      <c r="G28" s="35">
        <f t="shared" si="22"/>
        <v>0.45</v>
      </c>
      <c r="H28" s="35">
        <f t="shared" si="22"/>
        <v>0.52</v>
      </c>
      <c r="I28" s="35">
        <f t="shared" si="22"/>
        <v>0.17</v>
      </c>
      <c r="J28" s="35" t="s">
        <v>19</v>
      </c>
      <c r="K28" s="35">
        <f>IF(((60%-K27)/8)*1+K27&gt;K26,((60%-K27)/8)*1+K27,K26)</f>
        <v>0.37</v>
      </c>
      <c r="L28" s="35">
        <f>IF(((60%-L27)/8)*1+L27&gt;L26,((60%-L27)/8)*1+L27,L26)</f>
        <v>0.41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 t="shared" ref="B29:E29" si="23">IF(B28&lt;58%,B28+((60%-B28)/7),IF(B28&lt;70%,B28+2%,B28+1%))</f>
        <v>0.34285714285714286</v>
      </c>
      <c r="C29" s="38">
        <f t="shared" si="23"/>
        <v>0.43714285714285711</v>
      </c>
      <c r="D29" s="38">
        <f t="shared" si="23"/>
        <v>0.6</v>
      </c>
      <c r="E29" s="38">
        <f t="shared" si="23"/>
        <v>0.44571428571428567</v>
      </c>
      <c r="F29" s="38">
        <f>IF(F28&lt;58%,F28+((60%-F28)/7),IF(F28&lt;70%,F28+2%,F28+1%))</f>
        <v>0.62</v>
      </c>
      <c r="G29" s="38">
        <f t="shared" ref="G29:I29" si="24">IF(G28&lt;58%,G28+((60%-G28)/7),IF(G28&lt;70%,G28+2%,G28+1%))</f>
        <v>0.47142857142857142</v>
      </c>
      <c r="H29" s="38">
        <f t="shared" si="24"/>
        <v>0.53142857142857147</v>
      </c>
      <c r="I29" s="38">
        <f t="shared" si="24"/>
        <v>0.23142857142857143</v>
      </c>
      <c r="J29" s="38" t="s">
        <v>19</v>
      </c>
      <c r="K29" s="38">
        <f t="shared" ref="K29:L29" si="25">IF(K28&lt;58%,K28+((60%-K28)/7),IF(K28&lt;70%,K28+2%,K28+1%))</f>
        <v>0.40285714285714286</v>
      </c>
      <c r="L29" s="38">
        <f t="shared" si="25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0.38571428571428573</v>
      </c>
      <c r="C30" s="17">
        <f t="shared" si="26"/>
        <v>0.46428571428571425</v>
      </c>
      <c r="D30" s="17">
        <f t="shared" si="26"/>
        <v>0.62</v>
      </c>
      <c r="E30" s="17">
        <f t="shared" si="26"/>
        <v>0.47142857142857142</v>
      </c>
      <c r="F30" s="17">
        <f>IF(F29&lt;58%,F29+((60%-F29)/6),IF(F29&lt;70%,F29+2%,F29+1%))</f>
        <v>0.64</v>
      </c>
      <c r="G30" s="17">
        <f t="shared" ref="G30:I30" si="27">IF(G29&lt;58%,G29+((60%-G29)/6),IF(G29&lt;70%,G29+2%,G29+1%))</f>
        <v>0.49285714285714283</v>
      </c>
      <c r="H30" s="17">
        <f t="shared" si="27"/>
        <v>0.54285714285714293</v>
      </c>
      <c r="I30" s="17">
        <f t="shared" si="27"/>
        <v>0.29285714285714287</v>
      </c>
      <c r="J30" s="17" t="s">
        <v>19</v>
      </c>
      <c r="K30" s="17">
        <f t="shared" ref="K30:L30" si="28">IF(K29&lt;58%,K29+((60%-K29)/6),IF(K29&lt;70%,K29+2%,K29+1%))</f>
        <v>0.43571428571428572</v>
      </c>
      <c r="L30" s="17">
        <f t="shared" si="28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0.4285714285714286</v>
      </c>
      <c r="C31" s="23">
        <f t="shared" si="29"/>
        <v>0.49142857142857138</v>
      </c>
      <c r="D31" s="23">
        <f t="shared" si="29"/>
        <v>0.64</v>
      </c>
      <c r="E31" s="23">
        <f t="shared" si="29"/>
        <v>0.49714285714285711</v>
      </c>
      <c r="F31" s="23">
        <f>IF(F30&lt;58%,F30+((60%-F30)/5),IF(F30&lt;70%,F30+2%,F30+1%))</f>
        <v>0.66</v>
      </c>
      <c r="G31" s="23">
        <f t="shared" ref="G31:I31" si="30">IF(G30&lt;58%,G30+((60%-G30)/5),IF(G30&lt;70%,G30+2%,G30+1%))</f>
        <v>0.51428571428571423</v>
      </c>
      <c r="H31" s="23">
        <f t="shared" si="30"/>
        <v>0.55428571428571438</v>
      </c>
      <c r="I31" s="23">
        <f t="shared" si="30"/>
        <v>0.35428571428571431</v>
      </c>
      <c r="J31" s="23" t="s">
        <v>19</v>
      </c>
      <c r="K31" s="23">
        <f t="shared" ref="K31:L31" si="31">IF(K30&lt;58%,K30+((60%-K30)/5),IF(K30&lt;70%,K30+2%,K30+1%))</f>
        <v>0.46857142857142858</v>
      </c>
      <c r="L31" s="23">
        <f t="shared" si="31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0.47142857142857142</v>
      </c>
      <c r="C32" s="17">
        <f t="shared" si="32"/>
        <v>0.51857142857142857</v>
      </c>
      <c r="D32" s="17">
        <f t="shared" si="32"/>
        <v>0.66</v>
      </c>
      <c r="E32" s="17">
        <f t="shared" si="32"/>
        <v>0.5228571428571428</v>
      </c>
      <c r="F32" s="17">
        <f>IF(F31&lt;58%,F31+((60%-F31)/4),IF(F31&lt;70%,F31+2%,F31+1%))</f>
        <v>0.68</v>
      </c>
      <c r="G32" s="17">
        <f t="shared" ref="G32:I32" si="33">IF(G31&lt;58%,G31+((60%-G31)/4),IF(G31&lt;70%,G31+2%,G31+1%))</f>
        <v>0.5357142857142857</v>
      </c>
      <c r="H32" s="17">
        <f t="shared" si="33"/>
        <v>0.56571428571428584</v>
      </c>
      <c r="I32" s="17">
        <f t="shared" si="33"/>
        <v>0.4157142857142857</v>
      </c>
      <c r="J32" s="17" t="s">
        <v>19</v>
      </c>
      <c r="K32" s="17">
        <f t="shared" ref="K32:L32" si="34">IF(K31&lt;58%,K31+((60%-K31)/4),IF(K31&lt;70%,K31+2%,K31+1%))</f>
        <v>0.50142857142857145</v>
      </c>
      <c r="L32" s="17">
        <f t="shared" si="34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0.51428571428571423</v>
      </c>
      <c r="C33" s="23">
        <f t="shared" si="35"/>
        <v>0.54571428571428571</v>
      </c>
      <c r="D33" s="23">
        <f t="shared" si="35"/>
        <v>0.68</v>
      </c>
      <c r="E33" s="23">
        <f t="shared" si="35"/>
        <v>0.54857142857142849</v>
      </c>
      <c r="F33" s="23">
        <f>IF(F32&lt;58%,F32+((60%-F32)/3),IF(F32&lt;70%,F32+2%,F32+1%))</f>
        <v>0.70000000000000007</v>
      </c>
      <c r="G33" s="23">
        <f t="shared" ref="G33:I33" si="36">IF(G32&lt;58%,G32+((60%-G32)/3),IF(G32&lt;70%,G32+2%,G32+1%))</f>
        <v>0.55714285714285716</v>
      </c>
      <c r="H33" s="23">
        <f t="shared" si="36"/>
        <v>0.57714285714285718</v>
      </c>
      <c r="I33" s="23">
        <f t="shared" si="36"/>
        <v>0.47714285714285715</v>
      </c>
      <c r="J33" s="23" t="s">
        <v>19</v>
      </c>
      <c r="K33" s="23">
        <f t="shared" ref="K33:L33" si="37">IF(K32&lt;58%,K32+((60%-K32)/3),IF(K32&lt;70%,K32+2%,K32+1%))</f>
        <v>0.53428571428571425</v>
      </c>
      <c r="L33" s="23">
        <f t="shared" si="3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0.55714285714285716</v>
      </c>
      <c r="C34" s="17">
        <f t="shared" si="38"/>
        <v>0.57285714285714284</v>
      </c>
      <c r="D34" s="17">
        <f t="shared" si="38"/>
        <v>0.70000000000000007</v>
      </c>
      <c r="E34" s="17">
        <f t="shared" si="38"/>
        <v>0.57428571428571429</v>
      </c>
      <c r="F34" s="17">
        <f>IF(F33&lt;58%,F33+((60%-F33)/2),IF(F33&lt;70%,F33+2%,F33+1%))</f>
        <v>0.71000000000000008</v>
      </c>
      <c r="G34" s="17">
        <f t="shared" ref="G34:I34" si="39">IF(G33&lt;58%,G33+((60%-G33)/2),IF(G33&lt;70%,G33+2%,G33+1%))</f>
        <v>0.57857142857142851</v>
      </c>
      <c r="H34" s="17">
        <f t="shared" si="39"/>
        <v>0.58857142857142852</v>
      </c>
      <c r="I34" s="17">
        <f t="shared" si="39"/>
        <v>0.53857142857142859</v>
      </c>
      <c r="J34" s="17" t="s">
        <v>19</v>
      </c>
      <c r="K34" s="17">
        <f t="shared" ref="K34:L34" si="40">IF(K33&lt;58%,K33+((60%-K33)/2),IF(K33&lt;70%,K33+2%,K33+1%))</f>
        <v>0.56714285714285717</v>
      </c>
      <c r="L34" s="17">
        <f t="shared" si="40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0.71000000000000008</v>
      </c>
      <c r="E35" s="23">
        <f t="shared" si="41"/>
        <v>0.6</v>
      </c>
      <c r="F35" s="23">
        <f>IF(F34&lt;58%,F34+((60%-F34)),IF(F34&lt;70%,F34+2%,F34+1%))</f>
        <v>0.72000000000000008</v>
      </c>
      <c r="G35" s="23">
        <f t="shared" ref="G35:I35" si="42">IF(G34&lt;58%,G34+((60%-G34)),IF(G34&lt;70%,G34+2%,G34+1%))</f>
        <v>0.6</v>
      </c>
      <c r="H35" s="23">
        <f t="shared" si="42"/>
        <v>0.60857142857142854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19</v>
      </c>
      <c r="N35" s="23" t="s">
        <v>19</v>
      </c>
    </row>
    <row r="37" spans="1:14" ht="15.6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6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6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/>
      <c r="F41" s="9">
        <v>0.37</v>
      </c>
      <c r="G41" s="42">
        <f>IF(((60%-E41)/8)*1+E41&gt;F41,((60%-E41)/8)*1+E41,F41)</f>
        <v>0.37</v>
      </c>
      <c r="H41" s="41">
        <f>((60%-G41)/8)*2+G41</f>
        <v>0.42749999999999999</v>
      </c>
      <c r="I41" s="41">
        <f>((60%-G41)/8)*3+G41</f>
        <v>0.45624999999999999</v>
      </c>
      <c r="J41" s="41">
        <f>((60%-G41)/8)*4+G41</f>
        <v>0.48499999999999999</v>
      </c>
      <c r="K41" s="41">
        <f>((60%-G41)/8)*5+G41</f>
        <v>0.51374999999999993</v>
      </c>
      <c r="L41" s="41">
        <f>((60%-G41)/8)*6+G41</f>
        <v>0.54249999999999998</v>
      </c>
      <c r="M41" s="41">
        <f>((60%-G41)/8)*7+G41</f>
        <v>0.57125000000000004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9.1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" thickBot="1">
      <c r="A45" s="13" t="s">
        <v>22</v>
      </c>
      <c r="B45" s="8"/>
      <c r="C45" s="8"/>
      <c r="D45" s="8"/>
      <c r="E45" s="8"/>
      <c r="F45" s="8"/>
      <c r="G45" s="8"/>
      <c r="H45" s="8"/>
      <c r="I45" s="8"/>
      <c r="J45" s="8" t="s">
        <v>19</v>
      </c>
      <c r="K45" s="8"/>
      <c r="L45" s="8"/>
      <c r="M45" s="8" t="s">
        <v>19</v>
      </c>
      <c r="N45" s="8" t="s">
        <v>19</v>
      </c>
    </row>
    <row r="46" spans="1:14" ht="15.6" thickTop="1" thickBot="1">
      <c r="A46" s="34">
        <v>2023</v>
      </c>
      <c r="B46" s="35">
        <f t="shared" ref="B46:I46" si="44">IF(((60%-B45)/8)*1+B45&gt;B44,((60%-B45)/8)*1+B45,B44)</f>
        <v>0.21</v>
      </c>
      <c r="C46" s="35">
        <f t="shared" si="44"/>
        <v>0.3</v>
      </c>
      <c r="D46" s="35">
        <f t="shared" si="44"/>
        <v>0.53</v>
      </c>
      <c r="E46" s="35">
        <f t="shared" si="44"/>
        <v>0.34</v>
      </c>
      <c r="F46" s="35">
        <f t="shared" si="44"/>
        <v>0.65</v>
      </c>
      <c r="G46" s="35">
        <f t="shared" si="44"/>
        <v>0.34</v>
      </c>
      <c r="H46" s="35">
        <f t="shared" si="44"/>
        <v>0.44</v>
      </c>
      <c r="I46" s="35">
        <f t="shared" si="44"/>
        <v>0.14000000000000001</v>
      </c>
      <c r="J46" s="35" t="s">
        <v>19</v>
      </c>
      <c r="K46" s="35">
        <f>IF(((60%-K45)/8)*1+K45&gt;K44,((60%-K45)/8)*1+K45,K44)</f>
        <v>0.27</v>
      </c>
      <c r="L46" s="35">
        <f>IF(((60%-L45)/8)*1+L45&gt;L44,((60%-L45)/8)*1+L45,L44)</f>
        <v>0.27</v>
      </c>
      <c r="M46" s="35" t="s">
        <v>19</v>
      </c>
      <c r="N46" s="36" t="s">
        <v>19</v>
      </c>
    </row>
    <row r="47" spans="1:14" ht="15" thickTop="1">
      <c r="A47" s="43">
        <v>2024</v>
      </c>
      <c r="B47" s="44">
        <f t="shared" ref="B47:E47" si="45">IF(B46&lt;58%,B46+((60%-B46)/7),IF(B46&lt;70%,B46+2%,B46+1%))</f>
        <v>0.26571428571428568</v>
      </c>
      <c r="C47" s="44">
        <f t="shared" si="45"/>
        <v>0.34285714285714286</v>
      </c>
      <c r="D47" s="44">
        <f t="shared" si="45"/>
        <v>0.54</v>
      </c>
      <c r="E47" s="44">
        <f t="shared" si="45"/>
        <v>0.37714285714285717</v>
      </c>
      <c r="F47" s="44">
        <f>IF(F46&lt;58%,F46+((60%-F46)/7),IF(F46&lt;70%,F46+2%,F46+1%))</f>
        <v>0.67</v>
      </c>
      <c r="G47" s="44">
        <f t="shared" ref="G47:I47" si="46">IF(G46&lt;58%,G46+((60%-G46)/7),IF(G46&lt;70%,G46+2%,G46+1%))</f>
        <v>0.37714285714285717</v>
      </c>
      <c r="H47" s="44">
        <f t="shared" si="46"/>
        <v>0.46285714285714286</v>
      </c>
      <c r="I47" s="44">
        <f t="shared" si="46"/>
        <v>0.20571428571428574</v>
      </c>
      <c r="J47" s="44" t="s">
        <v>19</v>
      </c>
      <c r="K47" s="44">
        <f t="shared" ref="K47:L47" si="47">IF(K46&lt;58%,K46+((60%-K46)/7),IF(K46&lt;70%,K46+2%,K46+1%))</f>
        <v>0.31714285714285717</v>
      </c>
      <c r="L47" s="44">
        <f t="shared" si="47"/>
        <v>0.31714285714285717</v>
      </c>
      <c r="M47" s="44" t="s">
        <v>19</v>
      </c>
      <c r="N47" s="44" t="s">
        <v>19</v>
      </c>
    </row>
    <row r="48" spans="1:14">
      <c r="A48" s="15">
        <v>2025</v>
      </c>
      <c r="B48" s="17">
        <f t="shared" ref="B48:E48" si="48">IF(B47&lt;58%,B47+((60%-B47)/6),IF(B47&lt;70%,B47+2%,B47+1%))</f>
        <v>0.3214285714285714</v>
      </c>
      <c r="C48" s="17">
        <f t="shared" si="48"/>
        <v>0.38571428571428573</v>
      </c>
      <c r="D48" s="17">
        <f t="shared" si="48"/>
        <v>0.55000000000000004</v>
      </c>
      <c r="E48" s="17">
        <f t="shared" si="48"/>
        <v>0.41428571428571431</v>
      </c>
      <c r="F48" s="17">
        <f>IF(F47&lt;58%,F47+((60%-F47)/6),IF(F47&lt;70%,F47+2%,F47+1%))</f>
        <v>0.69000000000000006</v>
      </c>
      <c r="G48" s="17">
        <f t="shared" ref="G48:I48" si="49">IF(G47&lt;58%,G47+((60%-G47)/6),IF(G47&lt;70%,G47+2%,G47+1%))</f>
        <v>0.41428571428571431</v>
      </c>
      <c r="H48" s="17">
        <f t="shared" si="49"/>
        <v>0.48571428571428571</v>
      </c>
      <c r="I48" s="17">
        <f t="shared" si="49"/>
        <v>0.27142857142857146</v>
      </c>
      <c r="J48" s="17" t="s">
        <v>19</v>
      </c>
      <c r="K48" s="17">
        <f t="shared" ref="K48:L48" si="50">IF(K47&lt;58%,K47+((60%-K47)/6),IF(K47&lt;70%,K47+2%,K47+1%))</f>
        <v>0.36428571428571432</v>
      </c>
      <c r="L48" s="17">
        <f t="shared" si="50"/>
        <v>0.36428571428571432</v>
      </c>
      <c r="M48" s="17" t="s">
        <v>19</v>
      </c>
      <c r="N48" s="17" t="s">
        <v>19</v>
      </c>
    </row>
    <row r="49" spans="1:14">
      <c r="A49" s="45">
        <v>2026</v>
      </c>
      <c r="B49" s="41">
        <f t="shared" ref="B49:E49" si="51">IF(B48&lt;58%,B48+((60%-B48)/5),IF(B48&lt;70%,B48+2%,B48+1%))</f>
        <v>0.37714285714285711</v>
      </c>
      <c r="C49" s="41">
        <f t="shared" si="51"/>
        <v>0.4285714285714286</v>
      </c>
      <c r="D49" s="41">
        <f t="shared" si="51"/>
        <v>0.56000000000000005</v>
      </c>
      <c r="E49" s="41">
        <f t="shared" si="51"/>
        <v>0.45142857142857146</v>
      </c>
      <c r="F49" s="41">
        <f>IF(F48&lt;58%,F48+((60%-F48)/5),IF(F48&lt;70%,F48+2%,F48+1%))</f>
        <v>0.71000000000000008</v>
      </c>
      <c r="G49" s="41">
        <f t="shared" ref="G49:I49" si="52">IF(G48&lt;58%,G48+((60%-G48)/5),IF(G48&lt;70%,G48+2%,G48+1%))</f>
        <v>0.45142857142857146</v>
      </c>
      <c r="H49" s="41">
        <f t="shared" si="52"/>
        <v>0.50857142857142856</v>
      </c>
      <c r="I49" s="41">
        <f t="shared" si="52"/>
        <v>0.33714285714285719</v>
      </c>
      <c r="J49" s="41" t="s">
        <v>19</v>
      </c>
      <c r="K49" s="41">
        <f t="shared" ref="K49:L49" si="53">IF(K48&lt;58%,K48+((60%-K48)/5),IF(K48&lt;70%,K48+2%,K48+1%))</f>
        <v>0.41142857142857148</v>
      </c>
      <c r="L49" s="41">
        <f t="shared" si="53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 t="shared" ref="B50:E50" si="54">IF(B49&lt;58%,B49+((60%-B49)/4),IF(B49&lt;70%,B49+2%,B49+1%))</f>
        <v>0.43285714285714283</v>
      </c>
      <c r="C50" s="17">
        <f t="shared" si="54"/>
        <v>0.47142857142857142</v>
      </c>
      <c r="D50" s="17">
        <f t="shared" si="54"/>
        <v>0.57000000000000006</v>
      </c>
      <c r="E50" s="17">
        <f t="shared" si="54"/>
        <v>0.4885714285714286</v>
      </c>
      <c r="F50" s="17">
        <f>IF(F49&lt;58%,F49+((60%-F49)/4),IF(F49&lt;70%,F49+2%,F49+1%))</f>
        <v>0.72000000000000008</v>
      </c>
      <c r="G50" s="17">
        <f t="shared" ref="G50:I50" si="55">IF(G49&lt;58%,G49+((60%-G49)/4),IF(G49&lt;70%,G49+2%,G49+1%))</f>
        <v>0.4885714285714286</v>
      </c>
      <c r="H50" s="17">
        <f t="shared" si="55"/>
        <v>0.53142857142857136</v>
      </c>
      <c r="I50" s="17">
        <f t="shared" si="55"/>
        <v>0.40285714285714291</v>
      </c>
      <c r="J50" s="17" t="s">
        <v>19</v>
      </c>
      <c r="K50" s="17">
        <f t="shared" ref="K50:L50" si="56">IF(K49&lt;58%,K49+((60%-K49)/4),IF(K49&lt;70%,K49+2%,K49+1%))</f>
        <v>0.45857142857142863</v>
      </c>
      <c r="L50" s="17">
        <f t="shared" si="56"/>
        <v>0.45857142857142863</v>
      </c>
      <c r="M50" s="17" t="s">
        <v>19</v>
      </c>
      <c r="N50" s="17" t="s">
        <v>19</v>
      </c>
    </row>
    <row r="51" spans="1:14">
      <c r="A51" s="45">
        <v>2028</v>
      </c>
      <c r="B51" s="41">
        <f t="shared" ref="B51:E51" si="57">IF(B50&lt;58%,B50+((60%-B50)/3),IF(B50&lt;70%,B50+2%,B50+1%))</f>
        <v>0.48857142857142855</v>
      </c>
      <c r="C51" s="41">
        <f t="shared" si="57"/>
        <v>0.51428571428571423</v>
      </c>
      <c r="D51" s="41">
        <f t="shared" si="57"/>
        <v>0.58000000000000007</v>
      </c>
      <c r="E51" s="41">
        <f t="shared" si="57"/>
        <v>0.52571428571428569</v>
      </c>
      <c r="F51" s="41">
        <f>IF(F50&lt;58%,F50+((60%-F50)/3),IF(F50&lt;70%,F50+2%,F50+1%))</f>
        <v>0.73000000000000009</v>
      </c>
      <c r="G51" s="41">
        <f t="shared" ref="G51:I51" si="58">IF(G50&lt;58%,G50+((60%-G50)/3),IF(G50&lt;70%,G50+2%,G50+1%))</f>
        <v>0.52571428571428569</v>
      </c>
      <c r="H51" s="41">
        <f t="shared" si="58"/>
        <v>0.55428571428571427</v>
      </c>
      <c r="I51" s="41">
        <f t="shared" si="58"/>
        <v>0.46857142857142858</v>
      </c>
      <c r="J51" s="41" t="s">
        <v>19</v>
      </c>
      <c r="K51" s="41">
        <f t="shared" ref="K51:L51" si="59">IF(K50&lt;58%,K50+((60%-K50)/3),IF(K50&lt;70%,K50+2%,K50+1%))</f>
        <v>0.50571428571428578</v>
      </c>
      <c r="L51" s="41">
        <f t="shared" si="59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 t="shared" ref="B52:E52" si="60">IF(B51&lt;58%,B51+((60%-B51)/2),IF(B51&lt;70%,B51+2%,B51+1%))</f>
        <v>0.54428571428571426</v>
      </c>
      <c r="C52" s="17">
        <f t="shared" si="60"/>
        <v>0.55714285714285716</v>
      </c>
      <c r="D52" s="17">
        <f t="shared" si="60"/>
        <v>0.60000000000000009</v>
      </c>
      <c r="E52" s="17">
        <f t="shared" si="60"/>
        <v>0.56285714285714283</v>
      </c>
      <c r="F52" s="17">
        <f>IF(F51&lt;58%,F51+((60%-F51)/2),IF(F51&lt;70%,F51+2%,F51+1%))</f>
        <v>0.7400000000000001</v>
      </c>
      <c r="G52" s="17">
        <f t="shared" ref="G52:I52" si="61">IF(G51&lt;58%,G51+((60%-G51)/2),IF(G51&lt;70%,G51+2%,G51+1%))</f>
        <v>0.56285714285714283</v>
      </c>
      <c r="H52" s="17">
        <f t="shared" si="61"/>
        <v>0.57714285714285718</v>
      </c>
      <c r="I52" s="17">
        <f t="shared" si="61"/>
        <v>0.53428571428571425</v>
      </c>
      <c r="J52" s="17" t="s">
        <v>19</v>
      </c>
      <c r="K52" s="17">
        <f t="shared" ref="K52:L52" si="62">IF(K51&lt;58%,K51+((60%-K51)/2),IF(K51&lt;70%,K51+2%,K51+1%))</f>
        <v>0.55285714285714294</v>
      </c>
      <c r="L52" s="17">
        <f t="shared" si="62"/>
        <v>0.55285714285714294</v>
      </c>
      <c r="M52" s="17" t="s">
        <v>19</v>
      </c>
      <c r="N52" s="17" t="s">
        <v>19</v>
      </c>
    </row>
    <row r="53" spans="1:14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</v>
      </c>
      <c r="D53" s="41">
        <f t="shared" si="63"/>
        <v>0.62000000000000011</v>
      </c>
      <c r="E53" s="41">
        <f t="shared" si="63"/>
        <v>0.6</v>
      </c>
      <c r="F53" s="41">
        <f>IF(F52&lt;58%,F52+((60%-F52)),IF(F52&lt;70%,F52+2%,F52+1%))</f>
        <v>0.75000000000000011</v>
      </c>
      <c r="G53" s="41">
        <f t="shared" ref="G53:I53" si="64">IF(G52&lt;58%,G52+((60%-G52)),IF(G52&lt;70%,G52+2%,G52+1%))</f>
        <v>0.6</v>
      </c>
      <c r="H53" s="41">
        <f t="shared" si="64"/>
        <v>0.6</v>
      </c>
      <c r="I53" s="41">
        <f t="shared" si="64"/>
        <v>0.6</v>
      </c>
      <c r="J53" s="41" t="s">
        <v>19</v>
      </c>
      <c r="K53" s="41">
        <f t="shared" ref="K53:L53" si="65">IF(K52&lt;58%,K52+((60%-K52)),IF(K52&lt;70%,K52+2%,K52+1%))</f>
        <v>0.6</v>
      </c>
      <c r="L53" s="41">
        <f t="shared" si="65"/>
        <v>0.6</v>
      </c>
      <c r="M53" s="41" t="s">
        <v>19</v>
      </c>
      <c r="N53" s="41" t="s">
        <v>19</v>
      </c>
    </row>
  </sheetData>
  <mergeCells count="18"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  <mergeCell ref="A6:N6"/>
    <mergeCell ref="A1:N1"/>
    <mergeCell ref="A2:N2"/>
    <mergeCell ref="A3:N3"/>
    <mergeCell ref="A4:B4"/>
    <mergeCell ref="A5:B5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Ciesiolka, Jerry A</cp:lastModifiedBy>
  <cp:revision/>
  <dcterms:created xsi:type="dcterms:W3CDTF">2022-08-31T19:47:17Z</dcterms:created>
  <dcterms:modified xsi:type="dcterms:W3CDTF">2023-02-06T18:08:41Z</dcterms:modified>
  <cp:category/>
  <cp:contentStatus/>
</cp:coreProperties>
</file>